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TA S21\Tugas Akhir\"/>
    </mc:Choice>
  </mc:AlternateContent>
  <xr:revisionPtr revIDLastSave="0" documentId="8_{E819E9B3-27F4-49E7-85E7-85C2F96886E2}" xr6:coauthVersionLast="47" xr6:coauthVersionMax="47" xr10:uidLastSave="{00000000-0000-0000-0000-000000000000}"/>
  <bookViews>
    <workbookView xWindow="3075" yWindow="3075" windowWidth="21600" windowHeight="11295" xr2:uid="{FE0AEC2D-A8D4-41B1-A60B-7180BC6D2086}"/>
  </bookViews>
  <sheets>
    <sheet name="Data Set" sheetId="1" r:id="rId1"/>
    <sheet name="Rumus Perhitung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2" l="1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53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I53" i="2" s="1"/>
  <c r="G98" i="1"/>
  <c r="I54" i="2" s="1"/>
  <c r="G99" i="1"/>
  <c r="I55" i="2" s="1"/>
  <c r="G100" i="1"/>
  <c r="I56" i="2" s="1"/>
  <c r="G101" i="1"/>
  <c r="I57" i="2" s="1"/>
  <c r="G102" i="1"/>
  <c r="I58" i="2" s="1"/>
  <c r="G103" i="1"/>
  <c r="I59" i="2" s="1"/>
  <c r="G104" i="1"/>
  <c r="I60" i="2" s="1"/>
  <c r="G105" i="1"/>
  <c r="I61" i="2" s="1"/>
  <c r="G106" i="1"/>
  <c r="I62" i="2" s="1"/>
  <c r="G107" i="1"/>
  <c r="I63" i="2" s="1"/>
  <c r="G108" i="1"/>
  <c r="I64" i="2" s="1"/>
  <c r="G109" i="1"/>
  <c r="I65" i="2" s="1"/>
  <c r="G110" i="1"/>
  <c r="I66" i="2" s="1"/>
  <c r="G111" i="1"/>
  <c r="I67" i="2" s="1"/>
  <c r="G112" i="1"/>
  <c r="I68" i="2" s="1"/>
  <c r="G113" i="1"/>
  <c r="I69" i="2" s="1"/>
  <c r="G114" i="1"/>
  <c r="I70" i="2" s="1"/>
  <c r="G115" i="1"/>
  <c r="I71" i="2" s="1"/>
  <c r="G116" i="1"/>
  <c r="I72" i="2" s="1"/>
  <c r="G117" i="1"/>
  <c r="I73" i="2" s="1"/>
  <c r="G118" i="1"/>
  <c r="I74" i="2" s="1"/>
  <c r="G119" i="1"/>
  <c r="I75" i="2" s="1"/>
  <c r="G120" i="1"/>
  <c r="I76" i="2" s="1"/>
  <c r="G121" i="1"/>
  <c r="I77" i="2" s="1"/>
  <c r="G122" i="1"/>
  <c r="I78" i="2" s="1"/>
  <c r="G123" i="1"/>
  <c r="I79" i="2" s="1"/>
  <c r="G124" i="1"/>
  <c r="I80" i="2" s="1"/>
  <c r="G125" i="1"/>
  <c r="I81" i="2" s="1"/>
  <c r="G126" i="1"/>
  <c r="I82" i="2" s="1"/>
  <c r="G127" i="1"/>
  <c r="I83" i="2" s="1"/>
  <c r="G128" i="1"/>
  <c r="I84" i="2" s="1"/>
  <c r="G129" i="1"/>
  <c r="I85" i="2" s="1"/>
  <c r="G130" i="1"/>
  <c r="I86" i="2" s="1"/>
  <c r="G131" i="1"/>
  <c r="I87" i="2" s="1"/>
  <c r="G132" i="1"/>
  <c r="I88" i="2" s="1"/>
  <c r="G133" i="1"/>
  <c r="I89" i="2" s="1"/>
  <c r="G134" i="1"/>
  <c r="I90" i="2" s="1"/>
  <c r="G135" i="1"/>
  <c r="I91" i="2" s="1"/>
  <c r="G136" i="1"/>
  <c r="I92" i="2" s="1"/>
  <c r="G137" i="1"/>
  <c r="I93" i="2" s="1"/>
  <c r="F2" i="1"/>
  <c r="F3" i="1"/>
  <c r="H3" i="1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A53" i="2" s="1"/>
  <c r="F98" i="1"/>
  <c r="F99" i="1"/>
  <c r="F100" i="1"/>
  <c r="F101" i="1"/>
  <c r="F102" i="1"/>
  <c r="F103" i="1"/>
  <c r="F104" i="1"/>
  <c r="F105" i="1"/>
  <c r="A61" i="2" s="1"/>
  <c r="F106" i="1"/>
  <c r="F107" i="1"/>
  <c r="F108" i="1"/>
  <c r="F109" i="1"/>
  <c r="F110" i="1"/>
  <c r="F111" i="1"/>
  <c r="F112" i="1"/>
  <c r="F113" i="1"/>
  <c r="A69" i="2" s="1"/>
  <c r="F114" i="1"/>
  <c r="F115" i="1"/>
  <c r="F116" i="1"/>
  <c r="F117" i="1"/>
  <c r="F118" i="1"/>
  <c r="F119" i="1"/>
  <c r="F120" i="1"/>
  <c r="F121" i="1"/>
  <c r="A77" i="2" s="1"/>
  <c r="F122" i="1"/>
  <c r="F123" i="1"/>
  <c r="F124" i="1"/>
  <c r="F125" i="1"/>
  <c r="F126" i="1"/>
  <c r="F127" i="1"/>
  <c r="F128" i="1"/>
  <c r="F129" i="1"/>
  <c r="A85" i="2" s="1"/>
  <c r="F130" i="1"/>
  <c r="F131" i="1"/>
  <c r="F132" i="1"/>
  <c r="F133" i="1"/>
  <c r="F134" i="1"/>
  <c r="F135" i="1"/>
  <c r="F136" i="1"/>
  <c r="F137" i="1"/>
  <c r="G2" i="1"/>
  <c r="H2" i="1" l="1"/>
  <c r="H137" i="1"/>
  <c r="A44" i="2" s="1"/>
  <c r="A93" i="2"/>
  <c r="H119" i="1"/>
  <c r="A26" i="2" s="1"/>
  <c r="A75" i="2"/>
  <c r="H111" i="1"/>
  <c r="A18" i="2" s="1"/>
  <c r="A67" i="2"/>
  <c r="H103" i="1"/>
  <c r="A10" i="2" s="1"/>
  <c r="A59" i="2"/>
  <c r="H105" i="1"/>
  <c r="A12" i="2" s="1"/>
  <c r="H122" i="1"/>
  <c r="A29" i="2" s="1"/>
  <c r="A78" i="2"/>
  <c r="H127" i="1"/>
  <c r="A34" i="2" s="1"/>
  <c r="A83" i="2"/>
  <c r="H134" i="1"/>
  <c r="A41" i="2" s="1"/>
  <c r="A90" i="2"/>
  <c r="H126" i="1"/>
  <c r="A33" i="2" s="1"/>
  <c r="A82" i="2"/>
  <c r="H118" i="1"/>
  <c r="A25" i="2" s="1"/>
  <c r="A74" i="2"/>
  <c r="H110" i="1"/>
  <c r="A17" i="2" s="1"/>
  <c r="A66" i="2"/>
  <c r="H102" i="1"/>
  <c r="A9" i="2" s="1"/>
  <c r="A58" i="2"/>
  <c r="H97" i="1"/>
  <c r="A4" i="2" s="1"/>
  <c r="H135" i="1"/>
  <c r="A42" i="2" s="1"/>
  <c r="A91" i="2"/>
  <c r="H133" i="1"/>
  <c r="A40" i="2" s="1"/>
  <c r="A89" i="2"/>
  <c r="H125" i="1"/>
  <c r="A32" i="2" s="1"/>
  <c r="A81" i="2"/>
  <c r="H117" i="1"/>
  <c r="A24" i="2" s="1"/>
  <c r="A73" i="2"/>
  <c r="H109" i="1"/>
  <c r="A16" i="2" s="1"/>
  <c r="A65" i="2"/>
  <c r="H101" i="1"/>
  <c r="A8" i="2" s="1"/>
  <c r="A57" i="2"/>
  <c r="H132" i="1"/>
  <c r="A39" i="2" s="1"/>
  <c r="A88" i="2"/>
  <c r="H124" i="1"/>
  <c r="A31" i="2" s="1"/>
  <c r="A80" i="2"/>
  <c r="H116" i="1"/>
  <c r="A23" i="2" s="1"/>
  <c r="A72" i="2"/>
  <c r="H108" i="1"/>
  <c r="A15" i="2" s="1"/>
  <c r="A64" i="2"/>
  <c r="H100" i="1"/>
  <c r="A7" i="2" s="1"/>
  <c r="A56" i="2"/>
  <c r="H131" i="1"/>
  <c r="A38" i="2" s="1"/>
  <c r="A87" i="2"/>
  <c r="H123" i="1"/>
  <c r="A30" i="2" s="1"/>
  <c r="A79" i="2"/>
  <c r="H115" i="1"/>
  <c r="A22" i="2" s="1"/>
  <c r="A71" i="2"/>
  <c r="H107" i="1"/>
  <c r="A14" i="2" s="1"/>
  <c r="A63" i="2"/>
  <c r="H99" i="1"/>
  <c r="A6" i="2" s="1"/>
  <c r="A55" i="2"/>
  <c r="H114" i="1"/>
  <c r="A21" i="2" s="1"/>
  <c r="A70" i="2"/>
  <c r="H106" i="1"/>
  <c r="A13" i="2" s="1"/>
  <c r="A62" i="2"/>
  <c r="H98" i="1"/>
  <c r="A5" i="2" s="1"/>
  <c r="A54" i="2"/>
  <c r="H129" i="1"/>
  <c r="A36" i="2" s="1"/>
  <c r="H121" i="1"/>
  <c r="A28" i="2" s="1"/>
  <c r="H130" i="1"/>
  <c r="A37" i="2" s="1"/>
  <c r="A86" i="2"/>
  <c r="H136" i="1"/>
  <c r="A43" i="2" s="1"/>
  <c r="A92" i="2"/>
  <c r="H128" i="1"/>
  <c r="A35" i="2" s="1"/>
  <c r="A84" i="2"/>
  <c r="H120" i="1"/>
  <c r="A27" i="2" s="1"/>
  <c r="A76" i="2"/>
  <c r="H112" i="1"/>
  <c r="A19" i="2" s="1"/>
  <c r="A68" i="2"/>
  <c r="H104" i="1"/>
  <c r="A11" i="2" s="1"/>
  <c r="A60" i="2"/>
  <c r="H113" i="1"/>
  <c r="A20" i="2" s="1"/>
  <c r="G6" i="2" l="1"/>
  <c r="E6" i="2"/>
  <c r="F6" i="2"/>
  <c r="G38" i="2"/>
  <c r="E38" i="2"/>
  <c r="F38" i="2"/>
  <c r="G31" i="2"/>
  <c r="F31" i="2"/>
  <c r="E31" i="2"/>
  <c r="G24" i="2"/>
  <c r="E24" i="2"/>
  <c r="F24" i="2"/>
  <c r="G10" i="2"/>
  <c r="F10" i="2"/>
  <c r="E10" i="2"/>
  <c r="G33" i="2"/>
  <c r="E33" i="2"/>
  <c r="F33" i="2"/>
  <c r="E27" i="2"/>
  <c r="G27" i="2"/>
  <c r="F27" i="2"/>
  <c r="F36" i="2"/>
  <c r="G36" i="2"/>
  <c r="E36" i="2"/>
  <c r="G9" i="2"/>
  <c r="E9" i="2"/>
  <c r="F9" i="2"/>
  <c r="G41" i="2"/>
  <c r="F41" i="2"/>
  <c r="E41" i="2"/>
  <c r="F20" i="2"/>
  <c r="E20" i="2"/>
  <c r="G20" i="2"/>
  <c r="G18" i="2"/>
  <c r="E18" i="2"/>
  <c r="F18" i="2"/>
  <c r="G5" i="2"/>
  <c r="E5" i="2"/>
  <c r="F5" i="2"/>
  <c r="G39" i="2"/>
  <c r="E39" i="2"/>
  <c r="F39" i="2"/>
  <c r="G17" i="2"/>
  <c r="E17" i="2"/>
  <c r="F17" i="2"/>
  <c r="G34" i="2"/>
  <c r="F34" i="2"/>
  <c r="E34" i="2"/>
  <c r="E35" i="2"/>
  <c r="G35" i="2"/>
  <c r="F35" i="2"/>
  <c r="G32" i="2"/>
  <c r="F32" i="2"/>
  <c r="E32" i="2"/>
  <c r="E43" i="2"/>
  <c r="F43" i="2"/>
  <c r="G43" i="2"/>
  <c r="G22" i="2"/>
  <c r="E22" i="2"/>
  <c r="F22" i="2"/>
  <c r="G15" i="2"/>
  <c r="F15" i="2"/>
  <c r="E15" i="2"/>
  <c r="G8" i="2"/>
  <c r="F8" i="2"/>
  <c r="E8" i="2"/>
  <c r="G40" i="2"/>
  <c r="F40" i="2"/>
  <c r="E40" i="2"/>
  <c r="G26" i="2"/>
  <c r="E26" i="2"/>
  <c r="F26" i="2"/>
  <c r="F28" i="2"/>
  <c r="E28" i="2"/>
  <c r="G28" i="2"/>
  <c r="G14" i="2"/>
  <c r="E14" i="2"/>
  <c r="F14" i="2"/>
  <c r="E11" i="2"/>
  <c r="F11" i="2"/>
  <c r="G11" i="2"/>
  <c r="G13" i="2"/>
  <c r="E13" i="2"/>
  <c r="F13" i="2"/>
  <c r="G25" i="2"/>
  <c r="E25" i="2"/>
  <c r="F25" i="2"/>
  <c r="G29" i="2"/>
  <c r="F29" i="2"/>
  <c r="E29" i="2"/>
  <c r="G4" i="2"/>
  <c r="E4" i="2"/>
  <c r="F4" i="2"/>
  <c r="G7" i="2"/>
  <c r="F7" i="2"/>
  <c r="E7" i="2"/>
  <c r="E19" i="2"/>
  <c r="G19" i="2"/>
  <c r="F19" i="2"/>
  <c r="G37" i="2"/>
  <c r="F37" i="2"/>
  <c r="E37" i="2"/>
  <c r="G21" i="2"/>
  <c r="F21" i="2"/>
  <c r="E21" i="2"/>
  <c r="G30" i="2"/>
  <c r="E30" i="2"/>
  <c r="F30" i="2"/>
  <c r="G23" i="2"/>
  <c r="F23" i="2"/>
  <c r="E23" i="2"/>
  <c r="G16" i="2"/>
  <c r="F16" i="2"/>
  <c r="E16" i="2"/>
  <c r="G42" i="2"/>
  <c r="E42" i="2"/>
  <c r="F42" i="2"/>
  <c r="F12" i="2"/>
  <c r="E12" i="2"/>
  <c r="G12" i="2"/>
  <c r="F44" i="2"/>
  <c r="G44" i="2"/>
  <c r="E44" i="2"/>
  <c r="E45" i="2" l="1"/>
  <c r="F45" i="2"/>
  <c r="G45" i="2"/>
</calcChain>
</file>

<file path=xl/sharedStrings.xml><?xml version="1.0" encoding="utf-8"?>
<sst xmlns="http://schemas.openxmlformats.org/spreadsheetml/2006/main" count="155" uniqueCount="152">
  <si>
    <t xml:space="preserve">Nama Karyawan </t>
  </si>
  <si>
    <t>X1_Value_Penjualan</t>
  </si>
  <si>
    <t>X2_Quantitas</t>
  </si>
  <si>
    <t>ACHMAD DANNY VIVO</t>
  </si>
  <si>
    <t>ADHI REALME</t>
  </si>
  <si>
    <t>ADI FL KBD</t>
  </si>
  <si>
    <t>ADI FL SKDN</t>
  </si>
  <si>
    <t>AFWAN FL MBS</t>
  </si>
  <si>
    <t>AGIL OPPO</t>
  </si>
  <si>
    <t>AGUS KCB ZCM</t>
  </si>
  <si>
    <t>AKBAR FL SKDN</t>
  </si>
  <si>
    <t>ALDI FL TULANGAN</t>
  </si>
  <si>
    <t>ALFAN KCB TULANGAN</t>
  </si>
  <si>
    <t>ANDINI FL KBD</t>
  </si>
  <si>
    <t>ANGEL FL KRIAN</t>
  </si>
  <si>
    <t>ANGGA HAZIEQ RISEGN</t>
  </si>
  <si>
    <t>ANGGI FL MBS</t>
  </si>
  <si>
    <t>ANITA REALME</t>
  </si>
  <si>
    <t>ANNISA HCI</t>
  </si>
  <si>
    <t>ANSHOR FL KRN</t>
  </si>
  <si>
    <t xml:space="preserve">ARDIMAS PRINTING </t>
  </si>
  <si>
    <t>ARI NURCAHYANTI</t>
  </si>
  <si>
    <t>ARI OPPO</t>
  </si>
  <si>
    <t>ARIF FL KRIAN</t>
  </si>
  <si>
    <t>ARIFIN FL MOJAR</t>
  </si>
  <si>
    <t>ARIFIN UWINFLY</t>
  </si>
  <si>
    <t>ARWIN KCB KBD</t>
  </si>
  <si>
    <t>AZIZ FL WAGE</t>
  </si>
  <si>
    <t>BAIHAKI FL MOJAR</t>
  </si>
  <si>
    <t>BAYU OPPO KBD RISEGN</t>
  </si>
  <si>
    <t>BAYU REALME</t>
  </si>
  <si>
    <t>CAK UDIN</t>
  </si>
  <si>
    <t>CATUR KCB WAGE</t>
  </si>
  <si>
    <t>CHINTYA FL MOJAR</t>
  </si>
  <si>
    <t>DAFFA REALME</t>
  </si>
  <si>
    <t>DANI FL KBD</t>
  </si>
  <si>
    <t>DATU VIVO</t>
  </si>
  <si>
    <t>DEDI SPV</t>
  </si>
  <si>
    <t>DERRY OPPO</t>
  </si>
  <si>
    <t>DIAN FL KBD</t>
  </si>
  <si>
    <t>DIKI HAZIEQ</t>
  </si>
  <si>
    <t>DILA OFFICE</t>
  </si>
  <si>
    <t>DIVA HAZIEQ</t>
  </si>
  <si>
    <t>EKA FL TULANGAN</t>
  </si>
  <si>
    <t>ENDANG FL TULANGAN</t>
  </si>
  <si>
    <t>ENDANG KCB MABES</t>
  </si>
  <si>
    <t>ENO HAZIEQ</t>
  </si>
  <si>
    <t>ERIX KCB MOJAR</t>
  </si>
  <si>
    <t>EVA FL KBD</t>
  </si>
  <si>
    <t>FAISAL FL GEDANGAN</t>
  </si>
  <si>
    <t>FAIZ FL MBS</t>
  </si>
  <si>
    <t>FARIDA FL MABES</t>
  </si>
  <si>
    <t>FARIS HAZIEQ</t>
  </si>
  <si>
    <t>FATAH HAZIEQ</t>
  </si>
  <si>
    <t>FATKHUR OPPO</t>
  </si>
  <si>
    <t>FENDY OPPO</t>
  </si>
  <si>
    <t>FERRY OPPO</t>
  </si>
  <si>
    <t>FIFI FL WAGE</t>
  </si>
  <si>
    <t>FIKRI VIVO</t>
  </si>
  <si>
    <t>FINA KCB SKDN</t>
  </si>
  <si>
    <t>FIRMAN FL SKDN</t>
  </si>
  <si>
    <t>FIRMAN FL ZCM</t>
  </si>
  <si>
    <t>FRIDA REALME RISEGN</t>
  </si>
  <si>
    <t>GALANG OPPO RISEGN</t>
  </si>
  <si>
    <t>GALEN OPPO</t>
  </si>
  <si>
    <t>GHANI VIVO</t>
  </si>
  <si>
    <t>GHOFUR FL WONOCOLO</t>
  </si>
  <si>
    <t>HAFID TULANGAN</t>
  </si>
  <si>
    <t>HAFIZ OPPO</t>
  </si>
  <si>
    <t>HAMKA FL KRN</t>
  </si>
  <si>
    <t>HANA RISEGN</t>
  </si>
  <si>
    <t>HARDI REALME</t>
  </si>
  <si>
    <t>HERMAN HAZIEQ</t>
  </si>
  <si>
    <t>HERMAWAN HAZIEQ</t>
  </si>
  <si>
    <t>HEVI OPPO RISEGN</t>
  </si>
  <si>
    <t>HUDA HAZIEQ</t>
  </si>
  <si>
    <t>ICHA HAZIEQ</t>
  </si>
  <si>
    <t>IDO FL WAGE</t>
  </si>
  <si>
    <t>INDAH FL ZICOMS</t>
  </si>
  <si>
    <t>INTAN OFFICE</t>
  </si>
  <si>
    <t>INTAN SINTYA FL WONOCOLO</t>
  </si>
  <si>
    <t>IRMA FL TULANGAN</t>
  </si>
  <si>
    <t>ISTI FL MOJAR</t>
  </si>
  <si>
    <t>JIHAN HAZIEQ</t>
  </si>
  <si>
    <t>KENY KCB WNCL</t>
  </si>
  <si>
    <t xml:space="preserve">LENNY OFFICE </t>
  </si>
  <si>
    <t>LIA FL GDGN</t>
  </si>
  <si>
    <t>LILIA ARUM</t>
  </si>
  <si>
    <t>LINDA REALME</t>
  </si>
  <si>
    <t>LINDA SAMSUNG RISEGN</t>
  </si>
  <si>
    <t>LINDU RAKASENA</t>
  </si>
  <si>
    <t>LUKMAN KCB</t>
  </si>
  <si>
    <t>MAJID FL MABES</t>
  </si>
  <si>
    <t>MALA SAMSUNG</t>
  </si>
  <si>
    <t>MAUL TECNO</t>
  </si>
  <si>
    <t>NANDA REALME</t>
  </si>
  <si>
    <t>NAYA KSR WONOCOLO</t>
  </si>
  <si>
    <t>NIA REALME RISEGN</t>
  </si>
  <si>
    <t>NIDHOM FL GDGN</t>
  </si>
  <si>
    <t>NISA OPPO</t>
  </si>
  <si>
    <t>OKTA FL GEDANGAN</t>
  </si>
  <si>
    <t>PITENG SPV</t>
  </si>
  <si>
    <t>PRADANA VIVO</t>
  </si>
  <si>
    <t>PRAMA</t>
  </si>
  <si>
    <t>PUPUT FL SKDN</t>
  </si>
  <si>
    <t>PUTRA FL ZICOMS</t>
  </si>
  <si>
    <t>PUTRA HAZIEQ</t>
  </si>
  <si>
    <t>PUTRI FL KRIAN</t>
  </si>
  <si>
    <t>RAFI REALME</t>
  </si>
  <si>
    <t>RAMA FL GEDANGAN</t>
  </si>
  <si>
    <t>RAMADHAN FL MOJAR</t>
  </si>
  <si>
    <t>RAVINIA FL GEDANGAN</t>
  </si>
  <si>
    <t>RERE OFFICE</t>
  </si>
  <si>
    <t>REVA FL ZICOMS</t>
  </si>
  <si>
    <t>REY FL WAGE</t>
  </si>
  <si>
    <t>RHETA OPPO</t>
  </si>
  <si>
    <t>RINO FL KBD</t>
  </si>
  <si>
    <t>RIZAL FL TULANGAN</t>
  </si>
  <si>
    <t>RIZAL VIVO SKDN</t>
  </si>
  <si>
    <t>RIZALUL REALME MBS</t>
  </si>
  <si>
    <t>ROMI FL KBD</t>
  </si>
  <si>
    <t>ROUF EBIKE</t>
  </si>
  <si>
    <t>RUDI KCB KBD</t>
  </si>
  <si>
    <t>SAFRIL HAZIEQ</t>
  </si>
  <si>
    <t>SENDY FL WAGE</t>
  </si>
  <si>
    <t>SILYA OPPO</t>
  </si>
  <si>
    <t>SOFI OPPO</t>
  </si>
  <si>
    <t>SULAIMAN HAZIEQ</t>
  </si>
  <si>
    <t>TAUFIQ MABES</t>
  </si>
  <si>
    <t>TIKA FL GEDANGAN</t>
  </si>
  <si>
    <t>TOMY MABES</t>
  </si>
  <si>
    <t>ULFA FL MABES</t>
  </si>
  <si>
    <t>VALLEY OPPO</t>
  </si>
  <si>
    <t>VINA FL SKDN</t>
  </si>
  <si>
    <t>VIVI OPPO</t>
  </si>
  <si>
    <t>WAHYU HENDAR GDGN</t>
  </si>
  <si>
    <t>WAHYU OFFICE</t>
  </si>
  <si>
    <t>YAYAK FL WAGE</t>
  </si>
  <si>
    <t>YUSUF FL WONOCOLO</t>
  </si>
  <si>
    <t xml:space="preserve">NORMALISASI DATA </t>
  </si>
  <si>
    <t>X1</t>
  </si>
  <si>
    <t>X2</t>
  </si>
  <si>
    <t>KPI 2</t>
  </si>
  <si>
    <t>observed</t>
  </si>
  <si>
    <t>Predicted</t>
  </si>
  <si>
    <t>MAE</t>
  </si>
  <si>
    <t>MAPE</t>
  </si>
  <si>
    <t>RMSE</t>
  </si>
  <si>
    <t>R2</t>
  </si>
  <si>
    <t>PENGUJIAN PERFORMA MODEL ANN</t>
  </si>
  <si>
    <t xml:space="preserve">PENGUJIAN PARAMETER/ VARABLE </t>
  </si>
  <si>
    <t>Variabel X2_kuantitas Penjualan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</si>
</sst>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3" borderId="0" xfId="0" applyFont="1" applyFill="1"/>
    <xf numFmtId="164" fontId="1" fillId="3" borderId="1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="1"/>
              <a:t>ANN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368853893263344"/>
                  <c:y val="-2.118219597550306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1,0055x - 0,0004</a:t>
                    </a:r>
                    <a:br>
                      <a:rPr lang="en-US" baseline="0"/>
                    </a:br>
                    <a:r>
                      <a:rPr lang="en-US" sz="1200" b="1" baseline="0"/>
                      <a:t>R² = 0,9999</a:t>
                    </a:r>
                    <a:endParaRPr lang="en-US" b="1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'Rumus Perhitungan'!$A$4:$A$44</c:f>
              <c:numCache>
                <c:formatCode>General</c:formatCode>
                <c:ptCount val="41"/>
                <c:pt idx="0">
                  <c:v>2.5704436238836247E-2</c:v>
                </c:pt>
                <c:pt idx="1">
                  <c:v>0.2049736526518354</c:v>
                </c:pt>
                <c:pt idx="2">
                  <c:v>5.613933341275355E-3</c:v>
                </c:pt>
                <c:pt idx="3">
                  <c:v>8.2269234084070134E-4</c:v>
                </c:pt>
                <c:pt idx="4">
                  <c:v>0.2698664967492741</c:v>
                </c:pt>
                <c:pt idx="5">
                  <c:v>3.1341090122399369E-3</c:v>
                </c:pt>
                <c:pt idx="6">
                  <c:v>0.3843485990407518</c:v>
                </c:pt>
                <c:pt idx="7">
                  <c:v>0.21507429618410182</c:v>
                </c:pt>
                <c:pt idx="8">
                  <c:v>8.6551477774341849E-3</c:v>
                </c:pt>
                <c:pt idx="9">
                  <c:v>4.9016171861735527E-2</c:v>
                </c:pt>
                <c:pt idx="10">
                  <c:v>8.8954211283046106E-3</c:v>
                </c:pt>
                <c:pt idx="11">
                  <c:v>1.0093044436965033E-2</c:v>
                </c:pt>
                <c:pt idx="12">
                  <c:v>0.19031400702389673</c:v>
                </c:pt>
                <c:pt idx="13">
                  <c:v>4.7824536863753347E-2</c:v>
                </c:pt>
                <c:pt idx="14">
                  <c:v>1.6134978240953109E-3</c:v>
                </c:pt>
                <c:pt idx="15">
                  <c:v>2.668386725801988E-2</c:v>
                </c:pt>
                <c:pt idx="16">
                  <c:v>6.9096569582502487E-2</c:v>
                </c:pt>
                <c:pt idx="17">
                  <c:v>0.12500424039472879</c:v>
                </c:pt>
                <c:pt idx="18">
                  <c:v>5.0476819256468153E-3</c:v>
                </c:pt>
                <c:pt idx="19">
                  <c:v>0.22206074675631407</c:v>
                </c:pt>
                <c:pt idx="20">
                  <c:v>0.12724461894741837</c:v>
                </c:pt>
                <c:pt idx="21">
                  <c:v>0.54279283696782687</c:v>
                </c:pt>
                <c:pt idx="22">
                  <c:v>7.0263130558982173E-2</c:v>
                </c:pt>
                <c:pt idx="23">
                  <c:v>2.2911730453386882E-2</c:v>
                </c:pt>
                <c:pt idx="24">
                  <c:v>0.10650844719619554</c:v>
                </c:pt>
                <c:pt idx="25">
                  <c:v>6.6756757053684168E-2</c:v>
                </c:pt>
                <c:pt idx="26">
                  <c:v>3.3832929660310193E-2</c:v>
                </c:pt>
                <c:pt idx="27">
                  <c:v>3.4459810435951518E-2</c:v>
                </c:pt>
                <c:pt idx="28">
                  <c:v>7.5670395332310958E-2</c:v>
                </c:pt>
                <c:pt idx="29">
                  <c:v>6.7298962908998771E-4</c:v>
                </c:pt>
                <c:pt idx="30">
                  <c:v>0.10696466478929383</c:v>
                </c:pt>
                <c:pt idx="31">
                  <c:v>2.3023630696325348E-2</c:v>
                </c:pt>
                <c:pt idx="32">
                  <c:v>1.0801513428756751E-2</c:v>
                </c:pt>
                <c:pt idx="33">
                  <c:v>0.66843500073402407</c:v>
                </c:pt>
                <c:pt idx="34">
                  <c:v>4.5943520152411363E-2</c:v>
                </c:pt>
                <c:pt idx="35">
                  <c:v>2.9936162683917397E-2</c:v>
                </c:pt>
                <c:pt idx="36">
                  <c:v>7.4784098496534458E-4</c:v>
                </c:pt>
                <c:pt idx="37">
                  <c:v>0.18629672181979756</c:v>
                </c:pt>
                <c:pt idx="38">
                  <c:v>3.1409427928698497E-2</c:v>
                </c:pt>
                <c:pt idx="39">
                  <c:v>0.26252094305966756</c:v>
                </c:pt>
                <c:pt idx="40">
                  <c:v>0.17015611941608738</c:v>
                </c:pt>
              </c:numCache>
            </c:numRef>
          </c:xVal>
          <c:yVal>
            <c:numRef>
              <c:f>'Rumus Perhitungan'!$B$4:$B$44</c:f>
              <c:numCache>
                <c:formatCode>General</c:formatCode>
                <c:ptCount val="41"/>
                <c:pt idx="0">
                  <c:v>2.5639771833823901E-2</c:v>
                </c:pt>
                <c:pt idx="1">
                  <c:v>0.20497225135538699</c:v>
                </c:pt>
                <c:pt idx="2">
                  <c:v>5.5398593358418902E-3</c:v>
                </c:pt>
                <c:pt idx="3">
                  <c:v>1.08801219360877E-3</c:v>
                </c:pt>
                <c:pt idx="4">
                  <c:v>0.26989089061192201</c:v>
                </c:pt>
                <c:pt idx="5">
                  <c:v>2.9258089629402E-3</c:v>
                </c:pt>
                <c:pt idx="6">
                  <c:v>0.38435280792825999</c:v>
                </c:pt>
                <c:pt idx="7">
                  <c:v>0.21510088237585301</c:v>
                </c:pt>
                <c:pt idx="8">
                  <c:v>8.7339707282688694E-3</c:v>
                </c:pt>
                <c:pt idx="9">
                  <c:v>4.9025540879964899E-2</c:v>
                </c:pt>
                <c:pt idx="10">
                  <c:v>9.0053676718962992E-3</c:v>
                </c:pt>
                <c:pt idx="11">
                  <c:v>1.0212125913337301E-2</c:v>
                </c:pt>
                <c:pt idx="12">
                  <c:v>0.19033633902651401</c:v>
                </c:pt>
                <c:pt idx="13">
                  <c:v>4.7831921728780397E-2</c:v>
                </c:pt>
                <c:pt idx="14">
                  <c:v>1.5819013012347001E-3</c:v>
                </c:pt>
                <c:pt idx="15">
                  <c:v>2.65617985054615E-2</c:v>
                </c:pt>
                <c:pt idx="16">
                  <c:v>6.9044948382156301E-2</c:v>
                </c:pt>
                <c:pt idx="17">
                  <c:v>0.12499737463708201</c:v>
                </c:pt>
                <c:pt idx="18">
                  <c:v>5.0024950893701702E-3</c:v>
                </c:pt>
                <c:pt idx="19">
                  <c:v>0.222101044490986</c:v>
                </c:pt>
                <c:pt idx="20">
                  <c:v>0.127229618608558</c:v>
                </c:pt>
                <c:pt idx="21">
                  <c:v>0.54274143749853299</c:v>
                </c:pt>
                <c:pt idx="22">
                  <c:v>7.0186428142883894E-2</c:v>
                </c:pt>
                <c:pt idx="23">
                  <c:v>2.27214440416116E-2</c:v>
                </c:pt>
                <c:pt idx="24">
                  <c:v>0.106548413139263</c:v>
                </c:pt>
                <c:pt idx="25">
                  <c:v>6.6644244335731906E-2</c:v>
                </c:pt>
                <c:pt idx="26">
                  <c:v>3.3900448582159501E-2</c:v>
                </c:pt>
                <c:pt idx="27">
                  <c:v>3.4596037270607803E-2</c:v>
                </c:pt>
                <c:pt idx="28">
                  <c:v>7.5654295001738897E-2</c:v>
                </c:pt>
                <c:pt idx="29">
                  <c:v>9.8941189186507695E-4</c:v>
                </c:pt>
                <c:pt idx="30">
                  <c:v>0.10700562255292401</c:v>
                </c:pt>
                <c:pt idx="31">
                  <c:v>2.2840753752586901E-2</c:v>
                </c:pt>
                <c:pt idx="32">
                  <c:v>1.0866544644182999E-2</c:v>
                </c:pt>
                <c:pt idx="33">
                  <c:v>0.67701679943890702</c:v>
                </c:pt>
                <c:pt idx="34">
                  <c:v>4.6019434921012202E-2</c:v>
                </c:pt>
                <c:pt idx="35">
                  <c:v>2.98735341307684E-2</c:v>
                </c:pt>
                <c:pt idx="36">
                  <c:v>1.0380217190742399E-3</c:v>
                </c:pt>
                <c:pt idx="37">
                  <c:v>0.18626926185256901</c:v>
                </c:pt>
                <c:pt idx="38">
                  <c:v>3.1489979160417403E-2</c:v>
                </c:pt>
                <c:pt idx="39">
                  <c:v>0.26254662054700201</c:v>
                </c:pt>
                <c:pt idx="40">
                  <c:v>0.17008997183609401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58-45F3-83E7-FDF58B1C1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281887"/>
        <c:axId val="1366282719"/>
      </c:scatterChart>
      <c:valAx>
        <c:axId val="1366281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282719"/>
        <c:crosses val="autoZero"/>
        <c:crossBetween val="midCat"/>
      </c:valAx>
      <c:valAx>
        <c:axId val="1366282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281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="1"/>
              <a:t>X2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3406321084864394"/>
                  <c:y val="-7.7497083697871099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1,2221x - 0,0018</a:t>
                    </a:r>
                    <a:br>
                      <a:rPr lang="en-US" baseline="0"/>
                    </a:br>
                    <a:r>
                      <a:rPr lang="en-US" sz="1200" b="1" baseline="0"/>
                      <a:t>R² = 0,9984</a:t>
                    </a:r>
                    <a:endParaRPr lang="en-US" b="1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'Rumus Perhitungan'!$I$53:$I$93</c:f>
              <c:numCache>
                <c:formatCode>General</c:formatCode>
                <c:ptCount val="41"/>
                <c:pt idx="0">
                  <c:v>2.0385050962627407E-2</c:v>
                </c:pt>
                <c:pt idx="1">
                  <c:v>0.16647791619479049</c:v>
                </c:pt>
                <c:pt idx="2">
                  <c:v>4.5300113250283129E-3</c:v>
                </c:pt>
                <c:pt idx="3">
                  <c:v>0</c:v>
                </c:pt>
                <c:pt idx="4">
                  <c:v>0.22650056625141562</c:v>
                </c:pt>
                <c:pt idx="5">
                  <c:v>2.2650056625141564E-3</c:v>
                </c:pt>
                <c:pt idx="6">
                  <c:v>0.3114382785956965</c:v>
                </c:pt>
                <c:pt idx="7">
                  <c:v>0.18233295583238959</c:v>
                </c:pt>
                <c:pt idx="8">
                  <c:v>7.9275198187995465E-3</c:v>
                </c:pt>
                <c:pt idx="9">
                  <c:v>4.1902604756511891E-2</c:v>
                </c:pt>
                <c:pt idx="10">
                  <c:v>7.9275198187995465E-3</c:v>
                </c:pt>
                <c:pt idx="11">
                  <c:v>9.0600226500566258E-3</c:v>
                </c:pt>
                <c:pt idx="12">
                  <c:v>0.17893544733861835</c:v>
                </c:pt>
                <c:pt idx="13">
                  <c:v>4.1902604756511891E-2</c:v>
                </c:pt>
                <c:pt idx="14">
                  <c:v>1.1325028312570782E-3</c:v>
                </c:pt>
                <c:pt idx="15">
                  <c:v>2.2650056625141562E-2</c:v>
                </c:pt>
                <c:pt idx="16">
                  <c:v>5.6625141562853906E-2</c:v>
                </c:pt>
                <c:pt idx="17">
                  <c:v>0.10645526613816535</c:v>
                </c:pt>
                <c:pt idx="18">
                  <c:v>3.3975084937712344E-3</c:v>
                </c:pt>
                <c:pt idx="19">
                  <c:v>0.19252548131370328</c:v>
                </c:pt>
                <c:pt idx="20">
                  <c:v>0.10758776896942242</c:v>
                </c:pt>
                <c:pt idx="21">
                  <c:v>0.43374858437146091</c:v>
                </c:pt>
                <c:pt idx="22">
                  <c:v>6.1155152887882216E-2</c:v>
                </c:pt>
                <c:pt idx="23">
                  <c:v>1.9252548131370329E-2</c:v>
                </c:pt>
                <c:pt idx="24">
                  <c:v>9.3997734994337487E-2</c:v>
                </c:pt>
                <c:pt idx="25">
                  <c:v>6.1155152887882216E-2</c:v>
                </c:pt>
                <c:pt idx="26">
                  <c:v>2.8312570781426953E-2</c:v>
                </c:pt>
                <c:pt idx="27">
                  <c:v>2.7180067950169876E-2</c:v>
                </c:pt>
                <c:pt idx="28">
                  <c:v>6.1155152887882216E-2</c:v>
                </c:pt>
                <c:pt idx="29">
                  <c:v>0</c:v>
                </c:pt>
                <c:pt idx="30">
                  <c:v>8.7202718006795021E-2</c:v>
                </c:pt>
                <c:pt idx="31">
                  <c:v>1.9252548131370329E-2</c:v>
                </c:pt>
                <c:pt idx="32">
                  <c:v>1.0192525481313703E-2</c:v>
                </c:pt>
                <c:pt idx="33">
                  <c:v>0.55492638731596833</c:v>
                </c:pt>
                <c:pt idx="34">
                  <c:v>3.7372593431483581E-2</c:v>
                </c:pt>
                <c:pt idx="35">
                  <c:v>2.6047565118912798E-2</c:v>
                </c:pt>
                <c:pt idx="36">
                  <c:v>0</c:v>
                </c:pt>
                <c:pt idx="37">
                  <c:v>0.15628539071347677</c:v>
                </c:pt>
                <c:pt idx="38">
                  <c:v>2.491506228765572E-2</c:v>
                </c:pt>
                <c:pt idx="39">
                  <c:v>0.21177802944507362</c:v>
                </c:pt>
                <c:pt idx="40">
                  <c:v>0.13816534541336353</c:v>
                </c:pt>
              </c:numCache>
            </c:numRef>
          </c:xVal>
          <c:yVal>
            <c:numRef>
              <c:f>'Rumus Perhitungan'!$J$53:$J$93</c:f>
              <c:numCache>
                <c:formatCode>General</c:formatCode>
                <c:ptCount val="41"/>
                <c:pt idx="0">
                  <c:v>2.5639771833823901E-2</c:v>
                </c:pt>
                <c:pt idx="1">
                  <c:v>0.20497225135538699</c:v>
                </c:pt>
                <c:pt idx="2">
                  <c:v>5.5398593358418902E-3</c:v>
                </c:pt>
                <c:pt idx="3">
                  <c:v>1.08801219360877E-3</c:v>
                </c:pt>
                <c:pt idx="4">
                  <c:v>0.26989089061192201</c:v>
                </c:pt>
                <c:pt idx="5">
                  <c:v>2.9258089629402E-3</c:v>
                </c:pt>
                <c:pt idx="6">
                  <c:v>0.38435280792825999</c:v>
                </c:pt>
                <c:pt idx="7">
                  <c:v>0.21510088237585301</c:v>
                </c:pt>
                <c:pt idx="8">
                  <c:v>8.7339707282688694E-3</c:v>
                </c:pt>
                <c:pt idx="9">
                  <c:v>4.9025540879964899E-2</c:v>
                </c:pt>
                <c:pt idx="10">
                  <c:v>9.0053676718962992E-3</c:v>
                </c:pt>
                <c:pt idx="11">
                  <c:v>1.0212125913337301E-2</c:v>
                </c:pt>
                <c:pt idx="12">
                  <c:v>0.19033633902651401</c:v>
                </c:pt>
                <c:pt idx="13">
                  <c:v>4.7831921728780397E-2</c:v>
                </c:pt>
                <c:pt idx="14">
                  <c:v>1.5819013012347001E-3</c:v>
                </c:pt>
                <c:pt idx="15">
                  <c:v>2.65617985054615E-2</c:v>
                </c:pt>
                <c:pt idx="16">
                  <c:v>6.9044948382156301E-2</c:v>
                </c:pt>
                <c:pt idx="17">
                  <c:v>0.12499737463708201</c:v>
                </c:pt>
                <c:pt idx="18">
                  <c:v>5.0024950893701702E-3</c:v>
                </c:pt>
                <c:pt idx="19">
                  <c:v>0.222101044490986</c:v>
                </c:pt>
                <c:pt idx="20">
                  <c:v>0.127229618608558</c:v>
                </c:pt>
                <c:pt idx="21">
                  <c:v>0.54274143749853299</c:v>
                </c:pt>
                <c:pt idx="22">
                  <c:v>7.0186428142883894E-2</c:v>
                </c:pt>
                <c:pt idx="23">
                  <c:v>2.27214440416116E-2</c:v>
                </c:pt>
                <c:pt idx="24">
                  <c:v>0.106548413139263</c:v>
                </c:pt>
                <c:pt idx="25">
                  <c:v>6.6644244335731906E-2</c:v>
                </c:pt>
                <c:pt idx="26">
                  <c:v>3.3900448582159501E-2</c:v>
                </c:pt>
                <c:pt idx="27">
                  <c:v>3.4596037270607803E-2</c:v>
                </c:pt>
                <c:pt idx="28">
                  <c:v>7.5654295001738897E-2</c:v>
                </c:pt>
                <c:pt idx="29">
                  <c:v>9.8941189186507695E-4</c:v>
                </c:pt>
                <c:pt idx="30">
                  <c:v>0.10700562255292401</c:v>
                </c:pt>
                <c:pt idx="31">
                  <c:v>2.2840753752586901E-2</c:v>
                </c:pt>
                <c:pt idx="32">
                  <c:v>1.0866544644182999E-2</c:v>
                </c:pt>
                <c:pt idx="33">
                  <c:v>0.67701679943890702</c:v>
                </c:pt>
                <c:pt idx="34">
                  <c:v>4.6019434921012202E-2</c:v>
                </c:pt>
                <c:pt idx="35">
                  <c:v>2.98735341307684E-2</c:v>
                </c:pt>
                <c:pt idx="36">
                  <c:v>1.0380217190742399E-3</c:v>
                </c:pt>
                <c:pt idx="37">
                  <c:v>0.18626926185256901</c:v>
                </c:pt>
                <c:pt idx="38">
                  <c:v>3.1489979160417403E-2</c:v>
                </c:pt>
                <c:pt idx="39">
                  <c:v>0.26254662054700201</c:v>
                </c:pt>
                <c:pt idx="40">
                  <c:v>0.17008997183609401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87-4A3E-A23F-576B0018A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210559"/>
        <c:axId val="819216383"/>
      </c:scatterChart>
      <c:valAx>
        <c:axId val="819210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216383"/>
        <c:crosses val="autoZero"/>
        <c:crossBetween val="midCat"/>
      </c:valAx>
      <c:valAx>
        <c:axId val="81921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210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="1"/>
              <a:t>X1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7654658792650917"/>
                  <c:y val="-2.046004666083406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0,8524x + 0,0009</a:t>
                    </a:r>
                    <a:br>
                      <a:rPr lang="en-US" baseline="0"/>
                    </a:br>
                    <a:r>
                      <a:rPr lang="en-US" sz="1200" b="1" baseline="0"/>
                      <a:t>R² = 0,9991</a:t>
                    </a:r>
                    <a:endParaRPr lang="en-US" b="1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'Rumus Perhitungan'!$A$53:$A$93</c:f>
              <c:numCache>
                <c:formatCode>General</c:formatCode>
                <c:ptCount val="41"/>
                <c:pt idx="0">
                  <c:v>3.1023821515045083E-2</c:v>
                </c:pt>
                <c:pt idx="1">
                  <c:v>0.2434693891088803</c:v>
                </c:pt>
                <c:pt idx="2">
                  <c:v>6.6978553575223962E-3</c:v>
                </c:pt>
                <c:pt idx="3">
                  <c:v>1.6453846816814027E-3</c:v>
                </c:pt>
                <c:pt idx="4">
                  <c:v>0.31323242724713252</c:v>
                </c:pt>
                <c:pt idx="5">
                  <c:v>4.0032123619657169E-3</c:v>
                </c:pt>
                <c:pt idx="6">
                  <c:v>0.4572589194858071</c:v>
                </c:pt>
                <c:pt idx="7">
                  <c:v>0.24781563653581404</c:v>
                </c:pt>
                <c:pt idx="8">
                  <c:v>9.3827757360688251E-3</c:v>
                </c:pt>
                <c:pt idx="9">
                  <c:v>5.6129738966959164E-2</c:v>
                </c:pt>
                <c:pt idx="10">
                  <c:v>9.863322437809673E-3</c:v>
                </c:pt>
                <c:pt idx="11">
                  <c:v>1.1126066223873441E-2</c:v>
                </c:pt>
                <c:pt idx="12">
                  <c:v>0.2016925667091751</c:v>
                </c:pt>
                <c:pt idx="13">
                  <c:v>5.3746468970994804E-2</c:v>
                </c:pt>
                <c:pt idx="14">
                  <c:v>2.0944928169335437E-3</c:v>
                </c:pt>
                <c:pt idx="15">
                  <c:v>3.0717677890898198E-2</c:v>
                </c:pt>
                <c:pt idx="16">
                  <c:v>8.1567997602151068E-2</c:v>
                </c:pt>
                <c:pt idx="17">
                  <c:v>0.14355321465129223</c:v>
                </c:pt>
                <c:pt idx="18">
                  <c:v>6.6978553575223962E-3</c:v>
                </c:pt>
                <c:pt idx="19">
                  <c:v>0.25159601219892486</c:v>
                </c:pt>
                <c:pt idx="20">
                  <c:v>0.14690146892541434</c:v>
                </c:pt>
                <c:pt idx="21">
                  <c:v>0.65183708956419284</c:v>
                </c:pt>
                <c:pt idx="22">
                  <c:v>7.9371108230082144E-2</c:v>
                </c:pt>
                <c:pt idx="23">
                  <c:v>2.6570912775403431E-2</c:v>
                </c:pt>
                <c:pt idx="24">
                  <c:v>0.11901915939805359</c:v>
                </c:pt>
                <c:pt idx="25">
                  <c:v>7.2358361219486106E-2</c:v>
                </c:pt>
                <c:pt idx="26">
                  <c:v>3.9353288539193426E-2</c:v>
                </c:pt>
                <c:pt idx="27">
                  <c:v>4.1739552921733154E-2</c:v>
                </c:pt>
                <c:pt idx="28">
                  <c:v>9.0185637776739686E-2</c:v>
                </c:pt>
                <c:pt idx="29">
                  <c:v>1.3459792581799754E-3</c:v>
                </c:pt>
                <c:pt idx="30">
                  <c:v>0.12672661157179263</c:v>
                </c:pt>
                <c:pt idx="31">
                  <c:v>2.679471326128037E-2</c:v>
                </c:pt>
                <c:pt idx="32">
                  <c:v>1.1410501376199797E-2</c:v>
                </c:pt>
                <c:pt idx="33">
                  <c:v>0.7819436141520798</c:v>
                </c:pt>
                <c:pt idx="34">
                  <c:v>5.4514446873339138E-2</c:v>
                </c:pt>
                <c:pt idx="35">
                  <c:v>3.3824760248921996E-2</c:v>
                </c:pt>
                <c:pt idx="36">
                  <c:v>1.4956819699306892E-3</c:v>
                </c:pt>
                <c:pt idx="37">
                  <c:v>0.21630805292611838</c:v>
                </c:pt>
                <c:pt idx="38">
                  <c:v>3.7903793569741273E-2</c:v>
                </c:pt>
                <c:pt idx="39">
                  <c:v>0.31326385667426154</c:v>
                </c:pt>
                <c:pt idx="40">
                  <c:v>0.20214689341881123</c:v>
                </c:pt>
              </c:numCache>
            </c:numRef>
          </c:xVal>
          <c:yVal>
            <c:numRef>
              <c:f>'Rumus Perhitungan'!$B$53:$B$93</c:f>
              <c:numCache>
                <c:formatCode>General</c:formatCode>
                <c:ptCount val="41"/>
                <c:pt idx="0">
                  <c:v>2.5639771833823901E-2</c:v>
                </c:pt>
                <c:pt idx="1">
                  <c:v>0.20497225135538699</c:v>
                </c:pt>
                <c:pt idx="2">
                  <c:v>5.5398593358418902E-3</c:v>
                </c:pt>
                <c:pt idx="3">
                  <c:v>1.08801219360877E-3</c:v>
                </c:pt>
                <c:pt idx="4">
                  <c:v>0.26989089061192201</c:v>
                </c:pt>
                <c:pt idx="5">
                  <c:v>2.9258089629402E-3</c:v>
                </c:pt>
                <c:pt idx="6">
                  <c:v>0.38435280792825999</c:v>
                </c:pt>
                <c:pt idx="7">
                  <c:v>0.21510088237585301</c:v>
                </c:pt>
                <c:pt idx="8">
                  <c:v>8.7339707282688694E-3</c:v>
                </c:pt>
                <c:pt idx="9">
                  <c:v>4.9025540879964899E-2</c:v>
                </c:pt>
                <c:pt idx="10">
                  <c:v>9.0053676718962992E-3</c:v>
                </c:pt>
                <c:pt idx="11">
                  <c:v>1.0212125913337301E-2</c:v>
                </c:pt>
                <c:pt idx="12">
                  <c:v>0.19033633902651401</c:v>
                </c:pt>
                <c:pt idx="13">
                  <c:v>4.7831921728780397E-2</c:v>
                </c:pt>
                <c:pt idx="14">
                  <c:v>1.5819013012347001E-3</c:v>
                </c:pt>
                <c:pt idx="15">
                  <c:v>2.65617985054615E-2</c:v>
                </c:pt>
                <c:pt idx="16">
                  <c:v>6.9044948382156301E-2</c:v>
                </c:pt>
                <c:pt idx="17">
                  <c:v>0.12499737463708201</c:v>
                </c:pt>
                <c:pt idx="18">
                  <c:v>5.0024950893701702E-3</c:v>
                </c:pt>
                <c:pt idx="19">
                  <c:v>0.222101044490986</c:v>
                </c:pt>
                <c:pt idx="20">
                  <c:v>0.127229618608558</c:v>
                </c:pt>
                <c:pt idx="21">
                  <c:v>0.54274143749853299</c:v>
                </c:pt>
                <c:pt idx="22">
                  <c:v>7.0186428142883894E-2</c:v>
                </c:pt>
                <c:pt idx="23">
                  <c:v>2.27214440416116E-2</c:v>
                </c:pt>
                <c:pt idx="24">
                  <c:v>0.106548413139263</c:v>
                </c:pt>
                <c:pt idx="25">
                  <c:v>6.6644244335731906E-2</c:v>
                </c:pt>
                <c:pt idx="26">
                  <c:v>3.3900448582159501E-2</c:v>
                </c:pt>
                <c:pt idx="27">
                  <c:v>3.4596037270607803E-2</c:v>
                </c:pt>
                <c:pt idx="28">
                  <c:v>7.5654295001738897E-2</c:v>
                </c:pt>
                <c:pt idx="29">
                  <c:v>9.8941189186507695E-4</c:v>
                </c:pt>
                <c:pt idx="30">
                  <c:v>0.10700562255292401</c:v>
                </c:pt>
                <c:pt idx="31">
                  <c:v>2.2840753752586901E-2</c:v>
                </c:pt>
                <c:pt idx="32">
                  <c:v>1.0866544644182999E-2</c:v>
                </c:pt>
                <c:pt idx="33">
                  <c:v>0.67701679943890702</c:v>
                </c:pt>
                <c:pt idx="34">
                  <c:v>4.6019434921012202E-2</c:v>
                </c:pt>
                <c:pt idx="35">
                  <c:v>2.98735341307684E-2</c:v>
                </c:pt>
                <c:pt idx="36">
                  <c:v>1.0380217190742399E-3</c:v>
                </c:pt>
                <c:pt idx="37">
                  <c:v>0.18626926185256901</c:v>
                </c:pt>
                <c:pt idx="38">
                  <c:v>3.1489979160417403E-2</c:v>
                </c:pt>
                <c:pt idx="39">
                  <c:v>0.26254662054700201</c:v>
                </c:pt>
                <c:pt idx="40">
                  <c:v>0.17008997183609401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B9-4103-8F62-EE61A061A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7057983"/>
        <c:axId val="1367057567"/>
      </c:scatterChart>
      <c:valAx>
        <c:axId val="1367057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7057567"/>
        <c:crosses val="autoZero"/>
        <c:crossBetween val="midCat"/>
      </c:valAx>
      <c:valAx>
        <c:axId val="136705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7057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142875</xdr:colOff>
      <xdr:row>5</xdr:row>
      <xdr:rowOff>16329</xdr:rowOff>
    </xdr:from>
    <xdr:to>
      <xdr:col>14</xdr:col>
      <xdr:colOff>428625</xdr:colOff>
      <xdr:row>19</xdr:row>
      <xdr:rowOff>92529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A3C463-0FC3-4578-903A-DD38EADAAB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170088</xdr:colOff>
      <xdr:row>52</xdr:row>
      <xdr:rowOff>2720</xdr:rowOff>
    </xdr:from>
    <xdr:to>
      <xdr:col>17</xdr:col>
      <xdr:colOff>455838</xdr:colOff>
      <xdr:row>66</xdr:row>
      <xdr:rowOff>78920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89A1CB2-99CC-4DC7-AD43-3B3CE0639E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88446</xdr:colOff>
      <xdr:row>51</xdr:row>
      <xdr:rowOff>560614</xdr:rowOff>
    </xdr:from>
    <xdr:to>
      <xdr:col>7</xdr:col>
      <xdr:colOff>904874</xdr:colOff>
      <xdr:row>66</xdr:row>
      <xdr:rowOff>65314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A98EFC9-055C-431C-B879-B3B2202B1A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B2E19-47CD-4A9F-BC3C-D26258929B5D}">
  <dimension ref="A1:H137"/>
  <sheetViews>
    <sheetView tabSelected="1" zoomScale="55" zoomScaleNormal="55" workbookViewId="0">
      <selection activeCell="M11" sqref="M11"/>
    </sheetView>
  </sheetViews>
  <sheetFormatPr defaultRowHeight="15" x14ac:dyDescent="0.25"/>
  <cols>
    <col min="1" max="1" width="24.42578125" customWidth="1"/>
    <col min="2" max="2" width="19.5703125" style="4" customWidth="1"/>
    <col min="3" max="3" width="14.140625" customWidth="1"/>
  </cols>
  <sheetData>
    <row r="1" spans="1:8" x14ac:dyDescent="0.25">
      <c r="A1" s="7" t="s">
        <v>0</v>
      </c>
      <c r="B1" s="8" t="s">
        <v>1</v>
      </c>
      <c r="C1" s="7" t="s">
        <v>2</v>
      </c>
      <c r="D1" s="5" t="s">
        <v>139</v>
      </c>
      <c r="E1" s="5"/>
      <c r="F1" s="6" t="s">
        <v>140</v>
      </c>
      <c r="G1" s="6" t="s">
        <v>141</v>
      </c>
      <c r="H1" s="6" t="s">
        <v>142</v>
      </c>
    </row>
    <row r="2" spans="1:8" x14ac:dyDescent="0.25">
      <c r="A2" s="1" t="s">
        <v>3</v>
      </c>
      <c r="B2" s="3">
        <v>27297295</v>
      </c>
      <c r="C2" s="2">
        <v>16</v>
      </c>
      <c r="F2" s="1">
        <f>(B2-MIN($B$2:$B$137))/(MAX($B$2:$B$137)-MIN($B$2:$B$137))</f>
        <v>2.2678634792226943E-2</v>
      </c>
      <c r="G2" s="1">
        <f>(C2-MIN($C$2:$C$137))/(MAX($C$2:$C$137)-MIN($C$2:$C$137))</f>
        <v>1.698754246885617E-2</v>
      </c>
      <c r="H2" s="1">
        <f>0.5*(F2)+0.5*(G2)</f>
        <v>1.9833088630541555E-2</v>
      </c>
    </row>
    <row r="3" spans="1:8" x14ac:dyDescent="0.25">
      <c r="A3" s="1" t="s">
        <v>4</v>
      </c>
      <c r="B3" s="3">
        <v>5855856</v>
      </c>
      <c r="C3" s="2">
        <v>3</v>
      </c>
      <c r="F3" s="1">
        <f>(B3-MIN($B$2:$B$137))/(MAX($B$2:$B$137)-MIN($B$2:$B$137))</f>
        <v>4.8639963077252721E-3</v>
      </c>
      <c r="G3" s="1">
        <f>(C3-MIN($C$2:$C$137))/(MAX($C$2:$C$137)-MIN($C$2:$C$137))</f>
        <v>2.2650056625141564E-3</v>
      </c>
      <c r="H3" s="1">
        <f t="shared" ref="H3:H66" si="0">0.5*(F3)+0.5*(G3)</f>
        <v>3.5645009851197141E-3</v>
      </c>
    </row>
    <row r="4" spans="1:8" x14ac:dyDescent="0.25">
      <c r="A4" s="1" t="s">
        <v>5</v>
      </c>
      <c r="B4" s="3">
        <v>45050448</v>
      </c>
      <c r="C4" s="2">
        <v>29</v>
      </c>
      <c r="F4" s="1">
        <f>(B4-MIN($B$2:$B$137))/(MAX($B$2:$B$137)-MIN($B$2:$B$137))</f>
        <v>3.7428857604000269E-2</v>
      </c>
      <c r="G4" s="1">
        <f>(C4-MIN($C$2:$C$137))/(MAX($C$2:$C$137)-MIN($C$2:$C$137))</f>
        <v>3.1710079275198186E-2</v>
      </c>
      <c r="H4" s="1">
        <f t="shared" si="0"/>
        <v>3.4569468439599224E-2</v>
      </c>
    </row>
    <row r="5" spans="1:8" x14ac:dyDescent="0.25">
      <c r="A5" s="1" t="s">
        <v>6</v>
      </c>
      <c r="B5" s="3">
        <v>135174322</v>
      </c>
      <c r="C5" s="2">
        <v>72</v>
      </c>
      <c r="F5" s="1">
        <f>(B5-MIN($B$2:$B$137))/(MAX($B$2:$B$137)-MIN($B$2:$B$137))</f>
        <v>0.1123083577221024</v>
      </c>
      <c r="G5" s="1">
        <f>(C5-MIN($C$2:$C$137))/(MAX($C$2:$C$137)-MIN($C$2:$C$137))</f>
        <v>8.0407701019252542E-2</v>
      </c>
      <c r="H5" s="1">
        <f t="shared" si="0"/>
        <v>9.6358029370677473E-2</v>
      </c>
    </row>
    <row r="6" spans="1:8" x14ac:dyDescent="0.25">
      <c r="A6" s="1" t="s">
        <v>7</v>
      </c>
      <c r="B6" s="3">
        <v>528713041</v>
      </c>
      <c r="C6" s="2">
        <v>297</v>
      </c>
      <c r="F6" s="1">
        <f>(B6-MIN($B$2:$B$137))/(MAX($B$2:$B$137)-MIN($B$2:$B$137))</f>
        <v>0.43928034913736558</v>
      </c>
      <c r="G6" s="1">
        <f>(C6-MIN($C$2:$C$137))/(MAX($C$2:$C$137)-MIN($C$2:$C$137))</f>
        <v>0.33522083805209513</v>
      </c>
      <c r="H6" s="1">
        <f t="shared" si="0"/>
        <v>0.38725059359473035</v>
      </c>
    </row>
    <row r="7" spans="1:8" x14ac:dyDescent="0.25">
      <c r="A7" s="1" t="s">
        <v>8</v>
      </c>
      <c r="B7" s="3">
        <v>470655843</v>
      </c>
      <c r="C7" s="2">
        <v>231</v>
      </c>
      <c r="F7" s="1">
        <f>(B7-MIN($B$2:$B$137))/(MAX($B$2:$B$137)-MIN($B$2:$B$137))</f>
        <v>0.39104347502676445</v>
      </c>
      <c r="G7" s="1">
        <f>(C7-MIN($C$2:$C$137))/(MAX($C$2:$C$137)-MIN($C$2:$C$137))</f>
        <v>0.26047565118912797</v>
      </c>
      <c r="H7" s="1">
        <f t="shared" si="0"/>
        <v>0.32575956310794618</v>
      </c>
    </row>
    <row r="8" spans="1:8" x14ac:dyDescent="0.25">
      <c r="A8" s="1" t="s">
        <v>9</v>
      </c>
      <c r="B8" s="3">
        <v>114967557</v>
      </c>
      <c r="C8" s="2">
        <v>77</v>
      </c>
      <c r="F8" s="1">
        <f>(B8-MIN($B$2:$B$137))/(MAX($B$2:$B$137)-MIN($B$2:$B$137))</f>
        <v>9.5519549218331667E-2</v>
      </c>
      <c r="G8" s="1">
        <f>(C8-MIN($C$2:$C$137))/(MAX($C$2:$C$137)-MIN($C$2:$C$137))</f>
        <v>8.6070215175537937E-2</v>
      </c>
      <c r="H8" s="1">
        <f t="shared" si="0"/>
        <v>9.0794882196934795E-2</v>
      </c>
    </row>
    <row r="9" spans="1:8" x14ac:dyDescent="0.25">
      <c r="A9" s="1" t="s">
        <v>10</v>
      </c>
      <c r="B9" s="3">
        <v>411957106</v>
      </c>
      <c r="C9" s="2">
        <v>216</v>
      </c>
      <c r="F9" s="1">
        <f>(B9-MIN($B$2:$B$137))/(MAX($B$2:$B$137)-MIN($B$2:$B$137))</f>
        <v>0.34227357767277428</v>
      </c>
      <c r="G9" s="1">
        <f>(C9-MIN($C$2:$C$137))/(MAX($C$2:$C$137)-MIN($C$2:$C$137))</f>
        <v>0.2434881087202718</v>
      </c>
      <c r="H9" s="1">
        <f t="shared" si="0"/>
        <v>0.29288084319652302</v>
      </c>
    </row>
    <row r="10" spans="1:8" x14ac:dyDescent="0.25">
      <c r="A10" s="1" t="s">
        <v>11</v>
      </c>
      <c r="B10" s="3">
        <v>624062136</v>
      </c>
      <c r="C10" s="2">
        <v>351</v>
      </c>
      <c r="F10" s="1">
        <f>(B10-MIN($B$2:$B$137))/(MAX($B$2:$B$137)-MIN($B$2:$B$137))</f>
        <v>0.51850122872708926</v>
      </c>
      <c r="G10" s="1">
        <f>(C10-MIN($C$2:$C$137))/(MAX($C$2:$C$137)-MIN($C$2:$C$137))</f>
        <v>0.39637599093997733</v>
      </c>
      <c r="H10" s="1">
        <f t="shared" si="0"/>
        <v>0.45743860983353329</v>
      </c>
    </row>
    <row r="11" spans="1:8" x14ac:dyDescent="0.25">
      <c r="A11" s="1" t="s">
        <v>12</v>
      </c>
      <c r="B11" s="3">
        <v>182203596</v>
      </c>
      <c r="C11" s="2">
        <v>98</v>
      </c>
      <c r="F11" s="1">
        <f>(B11-MIN($B$2:$B$137))/(MAX($B$2:$B$137)-MIN($B$2:$B$137))</f>
        <v>0.15138267146095985</v>
      </c>
      <c r="G11" s="1">
        <f>(C11-MIN($C$2:$C$137))/(MAX($C$2:$C$137)-MIN($C$2:$C$137))</f>
        <v>0.10985277463193659</v>
      </c>
      <c r="H11" s="1">
        <f t="shared" si="0"/>
        <v>0.13061772304644823</v>
      </c>
    </row>
    <row r="12" spans="1:8" x14ac:dyDescent="0.25">
      <c r="A12" s="1" t="s">
        <v>13</v>
      </c>
      <c r="B12" s="3">
        <v>425143251</v>
      </c>
      <c r="C12" s="2">
        <v>196</v>
      </c>
      <c r="F12" s="1">
        <f>(B12-MIN($B$2:$B$137))/(MAX($B$2:$B$137)-MIN($B$2:$B$137))</f>
        <v>0.353229297863906</v>
      </c>
      <c r="G12" s="1">
        <f>(C12-MIN($C$2:$C$137))/(MAX($C$2:$C$137)-MIN($C$2:$C$137))</f>
        <v>0.22083805209513024</v>
      </c>
      <c r="H12" s="1">
        <f t="shared" si="0"/>
        <v>0.28703367497951815</v>
      </c>
    </row>
    <row r="13" spans="1:8" x14ac:dyDescent="0.25">
      <c r="A13" s="1" t="s">
        <v>14</v>
      </c>
      <c r="B13" s="3">
        <v>23463963</v>
      </c>
      <c r="C13" s="2">
        <v>15</v>
      </c>
      <c r="F13" s="1">
        <f>(B13-MIN($B$2:$B$137))/(MAX($B$2:$B$137)-MIN($B$2:$B$137))</f>
        <v>1.9493707522603307E-2</v>
      </c>
      <c r="G13" s="1">
        <f>(C13-MIN($C$2:$C$137))/(MAX($C$2:$C$137)-MIN($C$2:$C$137))</f>
        <v>1.5855039637599093E-2</v>
      </c>
      <c r="H13" s="1">
        <f t="shared" si="0"/>
        <v>1.76743735801012E-2</v>
      </c>
    </row>
    <row r="14" spans="1:8" x14ac:dyDescent="0.25">
      <c r="A14" s="1" t="s">
        <v>15</v>
      </c>
      <c r="B14" s="3">
        <v>5675675</v>
      </c>
      <c r="C14" s="2">
        <v>4</v>
      </c>
      <c r="F14" s="1">
        <f>(B14-MIN($B$2:$B$137))/(MAX($B$2:$B$137)-MIN($B$2:$B$137))</f>
        <v>4.7142927651236772E-3</v>
      </c>
      <c r="G14" s="1">
        <f>(C14-MIN($C$2:$C$137))/(MAX($C$2:$C$137)-MIN($C$2:$C$137))</f>
        <v>3.3975084937712344E-3</v>
      </c>
      <c r="H14" s="1">
        <f t="shared" si="0"/>
        <v>4.0559006294474554E-3</v>
      </c>
    </row>
    <row r="15" spans="1:8" x14ac:dyDescent="0.25">
      <c r="A15" s="1" t="s">
        <v>16</v>
      </c>
      <c r="B15" s="3">
        <v>184589186</v>
      </c>
      <c r="C15" s="2">
        <v>91</v>
      </c>
      <c r="F15" s="1">
        <f>(B15-MIN($B$2:$B$137))/(MAX($B$2:$B$137)-MIN($B$2:$B$137))</f>
        <v>0.15336474101432529</v>
      </c>
      <c r="G15" s="1">
        <f>(C15-MIN($C$2:$C$137))/(MAX($C$2:$C$137)-MIN($C$2:$C$137))</f>
        <v>0.10192525481313704</v>
      </c>
      <c r="H15" s="1">
        <f t="shared" si="0"/>
        <v>0.12764499791373116</v>
      </c>
    </row>
    <row r="16" spans="1:8" x14ac:dyDescent="0.25">
      <c r="A16" s="1" t="s">
        <v>17</v>
      </c>
      <c r="B16" s="3">
        <v>35649548</v>
      </c>
      <c r="C16" s="2">
        <v>20</v>
      </c>
      <c r="F16" s="1">
        <f>(B16-MIN($B$2:$B$137))/(MAX($B$2:$B$137)-MIN($B$2:$B$137))</f>
        <v>2.9618111556174297E-2</v>
      </c>
      <c r="G16" s="1">
        <f>(C16-MIN($C$2:$C$137))/(MAX($C$2:$C$137)-MIN($C$2:$C$137))</f>
        <v>2.1517553793884484E-2</v>
      </c>
      <c r="H16" s="1">
        <f t="shared" si="0"/>
        <v>2.5567832675029392E-2</v>
      </c>
    </row>
    <row r="17" spans="1:8" x14ac:dyDescent="0.25">
      <c r="A17" s="1" t="s">
        <v>18</v>
      </c>
      <c r="B17" s="3">
        <v>27790992</v>
      </c>
      <c r="C17" s="2">
        <v>13</v>
      </c>
      <c r="F17" s="1">
        <f>(B17-MIN($B$2:$B$137))/(MAX($B$2:$B$137)-MIN($B$2:$B$137))</f>
        <v>2.3088823379657248E-2</v>
      </c>
      <c r="G17" s="1">
        <f>(C17-MIN($C$2:$C$137))/(MAX($C$2:$C$137)-MIN($C$2:$C$137))</f>
        <v>1.3590033975084938E-2</v>
      </c>
      <c r="H17" s="1">
        <f t="shared" si="0"/>
        <v>1.8339428677371095E-2</v>
      </c>
    </row>
    <row r="18" spans="1:8" x14ac:dyDescent="0.25">
      <c r="A18" s="1" t="s">
        <v>19</v>
      </c>
      <c r="B18" s="3">
        <v>283097292</v>
      </c>
      <c r="C18" s="2">
        <v>149</v>
      </c>
      <c r="F18" s="1">
        <f>(B18-MIN($B$2:$B$137))/(MAX($B$2:$B$137)-MIN($B$2:$B$137))</f>
        <v>0.23521028767670041</v>
      </c>
      <c r="G18" s="1">
        <f>(C18-MIN($C$2:$C$137))/(MAX($C$2:$C$137)-MIN($C$2:$C$137))</f>
        <v>0.16761041902604756</v>
      </c>
      <c r="H18" s="1">
        <f t="shared" si="0"/>
        <v>0.20141035335137397</v>
      </c>
    </row>
    <row r="19" spans="1:8" x14ac:dyDescent="0.25">
      <c r="A19" s="1" t="s">
        <v>20</v>
      </c>
      <c r="B19" s="3">
        <v>1621</v>
      </c>
      <c r="C19" s="2">
        <v>1</v>
      </c>
      <c r="F19" s="1">
        <f>(B19-MIN($B$2:$B$137))/(MAX($B$2:$B$137)-MIN($B$2:$B$137))</f>
        <v>0</v>
      </c>
      <c r="G19" s="1">
        <f>(C19-MIN($C$2:$C$137))/(MAX($C$2:$C$137)-MIN($C$2:$C$137))</f>
        <v>0</v>
      </c>
      <c r="H19" s="1">
        <f t="shared" si="0"/>
        <v>0</v>
      </c>
    </row>
    <row r="20" spans="1:8" x14ac:dyDescent="0.25">
      <c r="A20" s="1" t="s">
        <v>21</v>
      </c>
      <c r="B20" s="3">
        <v>167131969</v>
      </c>
      <c r="C20" s="2">
        <v>71</v>
      </c>
      <c r="F20" s="1">
        <f>(B20-MIN($B$2:$B$137))/(MAX($B$2:$B$137)-MIN($B$2:$B$137))</f>
        <v>0.13886039688889151</v>
      </c>
      <c r="G20" s="1">
        <f>(C20-MIN($C$2:$C$137))/(MAX($C$2:$C$137)-MIN($C$2:$C$137))</f>
        <v>7.9275198187995471E-2</v>
      </c>
      <c r="H20" s="1">
        <f t="shared" si="0"/>
        <v>0.10906779753844349</v>
      </c>
    </row>
    <row r="21" spans="1:8" x14ac:dyDescent="0.25">
      <c r="A21" s="1" t="s">
        <v>22</v>
      </c>
      <c r="B21" s="3">
        <v>215006751</v>
      </c>
      <c r="C21" s="2">
        <v>108</v>
      </c>
      <c r="F21" s="1">
        <f>(B21-MIN($B$2:$B$137))/(MAX($B$2:$B$137)-MIN($B$2:$B$137))</f>
        <v>0.17863720169449843</v>
      </c>
      <c r="G21" s="1">
        <f>(C21-MIN($C$2:$C$137))/(MAX($C$2:$C$137)-MIN($C$2:$C$137))</f>
        <v>0.12117780294450736</v>
      </c>
      <c r="H21" s="1">
        <f t="shared" si="0"/>
        <v>0.14990750231950289</v>
      </c>
    </row>
    <row r="22" spans="1:8" x14ac:dyDescent="0.25">
      <c r="A22" s="1" t="s">
        <v>23</v>
      </c>
      <c r="B22" s="3">
        <v>319829717</v>
      </c>
      <c r="C22" s="2">
        <v>173</v>
      </c>
      <c r="F22" s="1">
        <f>(B22-MIN($B$2:$B$137))/(MAX($B$2:$B$137)-MIN($B$2:$B$137))</f>
        <v>0.26572945535169051</v>
      </c>
      <c r="G22" s="1">
        <f>(C22-MIN($C$2:$C$137))/(MAX($C$2:$C$137)-MIN($C$2:$C$137))</f>
        <v>0.19479048697621745</v>
      </c>
      <c r="H22" s="1">
        <f t="shared" si="0"/>
        <v>0.23025997116395397</v>
      </c>
    </row>
    <row r="23" spans="1:8" x14ac:dyDescent="0.25">
      <c r="A23" s="1" t="s">
        <v>24</v>
      </c>
      <c r="B23" s="3">
        <v>5405405</v>
      </c>
      <c r="C23" s="2">
        <v>1</v>
      </c>
      <c r="F23" s="1">
        <f>(B23-MIN($B$2:$B$137))/(MAX($B$2:$B$137)-MIN($B$2:$B$137))</f>
        <v>4.4897386974976066E-3</v>
      </c>
      <c r="G23" s="1">
        <f>(C23-MIN($C$2:$C$137))/(MAX($C$2:$C$137)-MIN($C$2:$C$137))</f>
        <v>0</v>
      </c>
      <c r="H23" s="1">
        <f t="shared" si="0"/>
        <v>2.2448693487488033E-3</v>
      </c>
    </row>
    <row r="24" spans="1:8" x14ac:dyDescent="0.25">
      <c r="A24" s="1" t="s">
        <v>25</v>
      </c>
      <c r="B24" s="3">
        <v>1801802</v>
      </c>
      <c r="C24" s="2">
        <v>1</v>
      </c>
      <c r="F24" s="1">
        <f>(B24-MIN($B$2:$B$137))/(MAX($B$2:$B$137)-MIN($B$2:$B$137))</f>
        <v>1.4956819699306892E-3</v>
      </c>
      <c r="G24" s="1">
        <f>(C24-MIN($C$2:$C$137))/(MAX($C$2:$C$137)-MIN($C$2:$C$137))</f>
        <v>0</v>
      </c>
      <c r="H24" s="1">
        <f t="shared" si="0"/>
        <v>7.4784098496534458E-4</v>
      </c>
    </row>
    <row r="25" spans="1:8" x14ac:dyDescent="0.25">
      <c r="A25" s="1" t="s">
        <v>26</v>
      </c>
      <c r="B25" s="3">
        <v>198946842</v>
      </c>
      <c r="C25" s="2">
        <v>91</v>
      </c>
      <c r="F25" s="1">
        <f>(B25-MIN($B$2:$B$137))/(MAX($B$2:$B$137)-MIN($B$2:$B$137))</f>
        <v>0.1652938121519871</v>
      </c>
      <c r="G25" s="1">
        <f>(C25-MIN($C$2:$C$137))/(MAX($C$2:$C$137)-MIN($C$2:$C$137))</f>
        <v>0.10192525481313704</v>
      </c>
      <c r="H25" s="1">
        <f t="shared" si="0"/>
        <v>0.13360953348256208</v>
      </c>
    </row>
    <row r="26" spans="1:8" x14ac:dyDescent="0.25">
      <c r="A26" s="1" t="s">
        <v>27</v>
      </c>
      <c r="B26" s="3">
        <v>52884679</v>
      </c>
      <c r="C26" s="2">
        <v>32</v>
      </c>
      <c r="F26" s="1">
        <f>(B26-MIN($B$2:$B$137))/(MAX($B$2:$B$137)-MIN($B$2:$B$137))</f>
        <v>4.3937935332835354E-2</v>
      </c>
      <c r="G26" s="1">
        <f>(C26-MIN($C$2:$C$137))/(MAX($C$2:$C$137)-MIN($C$2:$C$137))</f>
        <v>3.5107587768969425E-2</v>
      </c>
      <c r="H26" s="1">
        <f t="shared" si="0"/>
        <v>3.952276155090239E-2</v>
      </c>
    </row>
    <row r="27" spans="1:8" x14ac:dyDescent="0.25">
      <c r="A27" s="1" t="s">
        <v>28</v>
      </c>
      <c r="B27" s="3">
        <v>128053147</v>
      </c>
      <c r="C27" s="2">
        <v>71</v>
      </c>
      <c r="F27" s="1">
        <f>(B27-MIN($B$2:$B$137))/(MAX($B$2:$B$137)-MIN($B$2:$B$137))</f>
        <v>0.10639172319911767</v>
      </c>
      <c r="G27" s="1">
        <f>(C27-MIN($C$2:$C$137))/(MAX($C$2:$C$137)-MIN($C$2:$C$137))</f>
        <v>7.9275198187995471E-2</v>
      </c>
      <c r="H27" s="1">
        <f t="shared" si="0"/>
        <v>9.283346069355658E-2</v>
      </c>
    </row>
    <row r="28" spans="1:8" x14ac:dyDescent="0.25">
      <c r="A28" s="1" t="s">
        <v>29</v>
      </c>
      <c r="B28" s="3">
        <v>33599998</v>
      </c>
      <c r="C28" s="2">
        <v>16</v>
      </c>
      <c r="F28" s="1">
        <f>(B28-MIN($B$2:$B$137))/(MAX($B$2:$B$137)-MIN($B$2:$B$137))</f>
        <v>2.7915241132882723E-2</v>
      </c>
      <c r="G28" s="1">
        <f>(C28-MIN($C$2:$C$137))/(MAX($C$2:$C$137)-MIN($C$2:$C$137))</f>
        <v>1.698754246885617E-2</v>
      </c>
      <c r="H28" s="1">
        <f t="shared" si="0"/>
        <v>2.2451391800869448E-2</v>
      </c>
    </row>
    <row r="29" spans="1:8" x14ac:dyDescent="0.25">
      <c r="A29" s="1" t="s">
        <v>30</v>
      </c>
      <c r="B29" s="3">
        <v>472083414</v>
      </c>
      <c r="C29" s="2">
        <v>250</v>
      </c>
      <c r="F29" s="1">
        <f>(B29-MIN($B$2:$B$137))/(MAX($B$2:$B$137)-MIN($B$2:$B$137))</f>
        <v>0.39222957364990063</v>
      </c>
      <c r="G29" s="1">
        <f>(C29-MIN($C$2:$C$137))/(MAX($C$2:$C$137)-MIN($C$2:$C$137))</f>
        <v>0.28199320498301245</v>
      </c>
      <c r="H29" s="1">
        <f t="shared" si="0"/>
        <v>0.33711138931645657</v>
      </c>
    </row>
    <row r="30" spans="1:8" x14ac:dyDescent="0.25">
      <c r="A30" s="1" t="s">
        <v>31</v>
      </c>
      <c r="B30" s="3">
        <v>1981081</v>
      </c>
      <c r="C30" s="2">
        <v>1</v>
      </c>
      <c r="F30" s="1">
        <f>(B30-MIN($B$2:$B$137))/(MAX($B$2:$B$137)-MIN($B$2:$B$137))</f>
        <v>1.6446360850375611E-3</v>
      </c>
      <c r="G30" s="1">
        <f>(C30-MIN($C$2:$C$137))/(MAX($C$2:$C$137)-MIN($C$2:$C$137))</f>
        <v>0</v>
      </c>
      <c r="H30" s="1">
        <f t="shared" si="0"/>
        <v>8.2231804251878054E-4</v>
      </c>
    </row>
    <row r="31" spans="1:8" x14ac:dyDescent="0.25">
      <c r="A31" s="1" t="s">
        <v>32</v>
      </c>
      <c r="B31" s="3">
        <v>94649095</v>
      </c>
      <c r="C31" s="2">
        <v>51</v>
      </c>
      <c r="F31" s="1">
        <f>(B31-MIN($B$2:$B$137))/(MAX($B$2:$B$137)-MIN($B$2:$B$137))</f>
        <v>7.8637937163698352E-2</v>
      </c>
      <c r="G31" s="1">
        <f>(C31-MIN($C$2:$C$137))/(MAX($C$2:$C$137)-MIN($C$2:$C$137))</f>
        <v>5.6625141562853906E-2</v>
      </c>
      <c r="H31" s="1">
        <f t="shared" si="0"/>
        <v>6.7631539363276122E-2</v>
      </c>
    </row>
    <row r="32" spans="1:8" x14ac:dyDescent="0.25">
      <c r="A32" s="1" t="s">
        <v>33</v>
      </c>
      <c r="B32" s="3">
        <v>3468468</v>
      </c>
      <c r="C32" s="2">
        <v>2</v>
      </c>
      <c r="F32" s="1">
        <f>(B32-MIN($B$2:$B$137))/(MAX($B$2:$B$137)-MIN($B$2:$B$137))</f>
        <v>2.880432884475672E-3</v>
      </c>
      <c r="G32" s="1">
        <f>(C32-MIN($C$2:$C$137))/(MAX($C$2:$C$137)-MIN($C$2:$C$137))</f>
        <v>1.1325028312570782E-3</v>
      </c>
      <c r="H32" s="1">
        <f t="shared" si="0"/>
        <v>2.0064678578663752E-3</v>
      </c>
    </row>
    <row r="33" spans="1:8" x14ac:dyDescent="0.25">
      <c r="A33" s="1" t="s">
        <v>34</v>
      </c>
      <c r="B33" s="3">
        <v>233753149</v>
      </c>
      <c r="C33" s="2">
        <v>134</v>
      </c>
      <c r="F33" s="1">
        <f>(B33-MIN($B$2:$B$137))/(MAX($B$2:$B$137)-MIN($B$2:$B$137))</f>
        <v>0.19421266298963749</v>
      </c>
      <c r="G33" s="1">
        <f>(C33-MIN($C$2:$C$137))/(MAX($C$2:$C$137)-MIN($C$2:$C$137))</f>
        <v>0.15062287655719139</v>
      </c>
      <c r="H33" s="1">
        <f t="shared" si="0"/>
        <v>0.17241776977341444</v>
      </c>
    </row>
    <row r="34" spans="1:8" x14ac:dyDescent="0.25">
      <c r="A34" s="1" t="s">
        <v>35</v>
      </c>
      <c r="B34" s="3">
        <v>290366659</v>
      </c>
      <c r="C34" s="2">
        <v>146</v>
      </c>
      <c r="F34" s="1">
        <f>(B34-MIN($B$2:$B$137))/(MAX($B$2:$B$137)-MIN($B$2:$B$137))</f>
        <v>0.24125004765345229</v>
      </c>
      <c r="G34" s="1">
        <f>(C34-MIN($C$2:$C$137))/(MAX($C$2:$C$137)-MIN($C$2:$C$137))</f>
        <v>0.16421291053227632</v>
      </c>
      <c r="H34" s="1">
        <f t="shared" si="0"/>
        <v>0.20273147909286432</v>
      </c>
    </row>
    <row r="35" spans="1:8" x14ac:dyDescent="0.25">
      <c r="A35" s="1" t="s">
        <v>36</v>
      </c>
      <c r="B35" s="3">
        <v>3063063</v>
      </c>
      <c r="C35" s="2">
        <v>1</v>
      </c>
      <c r="F35" s="1">
        <f>(B35-MIN($B$2:$B$137))/(MAX($B$2:$B$137)-MIN($B$2:$B$137))</f>
        <v>2.5436017830365661E-3</v>
      </c>
      <c r="G35" s="1">
        <f>(C35-MIN($C$2:$C$137))/(MAX($C$2:$C$137)-MIN($C$2:$C$137))</f>
        <v>0</v>
      </c>
      <c r="H35" s="1">
        <f t="shared" si="0"/>
        <v>1.271800891518283E-3</v>
      </c>
    </row>
    <row r="36" spans="1:8" x14ac:dyDescent="0.25">
      <c r="A36" s="1" t="s">
        <v>37</v>
      </c>
      <c r="B36" s="3">
        <v>432127744</v>
      </c>
      <c r="C36" s="2">
        <v>274</v>
      </c>
      <c r="F36" s="1">
        <f>(B36-MIN($B$2:$B$137))/(MAX($B$2:$B$137)-MIN($B$2:$B$137))</f>
        <v>0.35903237002676469</v>
      </c>
      <c r="G36" s="1">
        <f>(C36-MIN($C$2:$C$137))/(MAX($C$2:$C$137)-MIN($C$2:$C$137))</f>
        <v>0.30917327293318231</v>
      </c>
      <c r="H36" s="1">
        <f t="shared" si="0"/>
        <v>0.3341028214799735</v>
      </c>
    </row>
    <row r="37" spans="1:8" x14ac:dyDescent="0.25">
      <c r="A37" s="1" t="s">
        <v>38</v>
      </c>
      <c r="B37" s="3">
        <v>363243685</v>
      </c>
      <c r="C37" s="2">
        <v>174</v>
      </c>
      <c r="F37" s="1">
        <f>(B37-MIN($B$2:$B$137))/(MAX($B$2:$B$137)-MIN($B$2:$B$137))</f>
        <v>0.30179998891511989</v>
      </c>
      <c r="G37" s="1">
        <f>(C37-MIN($C$2:$C$137))/(MAX($C$2:$C$137)-MIN($C$2:$C$137))</f>
        <v>0.19592298980747452</v>
      </c>
      <c r="H37" s="1">
        <f t="shared" si="0"/>
        <v>0.24886148936129721</v>
      </c>
    </row>
    <row r="38" spans="1:8" x14ac:dyDescent="0.25">
      <c r="A38" s="1" t="s">
        <v>39</v>
      </c>
      <c r="B38" s="3">
        <v>816719344</v>
      </c>
      <c r="C38" s="2">
        <v>390</v>
      </c>
      <c r="F38" s="1">
        <f>(B38-MIN($B$2:$B$137))/(MAX($B$2:$B$137)-MIN($B$2:$B$137))</f>
        <v>0.67857063973786347</v>
      </c>
      <c r="G38" s="1">
        <f>(C38-MIN($C$2:$C$137))/(MAX($C$2:$C$137)-MIN($C$2:$C$137))</f>
        <v>0.44054360135900339</v>
      </c>
      <c r="H38" s="1">
        <f t="shared" si="0"/>
        <v>0.55955712054843343</v>
      </c>
    </row>
    <row r="39" spans="1:8" x14ac:dyDescent="0.25">
      <c r="A39" s="1" t="s">
        <v>40</v>
      </c>
      <c r="B39" s="3">
        <v>62138416</v>
      </c>
      <c r="C39" s="2">
        <v>38</v>
      </c>
      <c r="F39" s="1">
        <f>(B39-MIN($B$2:$B$137))/(MAX($B$2:$B$137)-MIN($B$2:$B$137))</f>
        <v>5.1626410872450818E-2</v>
      </c>
      <c r="G39" s="1">
        <f>(C39-MIN($C$2:$C$137))/(MAX($C$2:$C$137)-MIN($C$2:$C$137))</f>
        <v>4.1902604756511891E-2</v>
      </c>
      <c r="H39" s="1">
        <f t="shared" si="0"/>
        <v>4.6764507814481354E-2</v>
      </c>
    </row>
    <row r="40" spans="1:8" x14ac:dyDescent="0.25">
      <c r="A40" s="1" t="s">
        <v>41</v>
      </c>
      <c r="B40" s="3">
        <v>24630630</v>
      </c>
      <c r="C40" s="2">
        <v>7</v>
      </c>
      <c r="F40" s="1">
        <f>(B40-MIN($B$2:$B$137))/(MAX($B$2:$B$137)-MIN($B$2:$B$137))</f>
        <v>2.0463033827465501E-2</v>
      </c>
      <c r="G40" s="1">
        <f>(C40-MIN($C$2:$C$137))/(MAX($C$2:$C$137)-MIN($C$2:$C$137))</f>
        <v>6.7950169875424689E-3</v>
      </c>
      <c r="H40" s="1">
        <f t="shared" si="0"/>
        <v>1.3629025407503985E-2</v>
      </c>
    </row>
    <row r="41" spans="1:8" x14ac:dyDescent="0.25">
      <c r="A41" s="1" t="s">
        <v>42</v>
      </c>
      <c r="B41" s="3">
        <v>14954053</v>
      </c>
      <c r="C41" s="2">
        <v>9</v>
      </c>
      <c r="F41" s="1">
        <f>(B41-MIN($B$2:$B$137))/(MAX($B$2:$B$137)-MIN($B$2:$B$137))</f>
        <v>1.2423241301299522E-2</v>
      </c>
      <c r="G41" s="1">
        <f>(C41-MIN($C$2:$C$137))/(MAX($C$2:$C$137)-MIN($C$2:$C$137))</f>
        <v>9.0600226500566258E-3</v>
      </c>
      <c r="H41" s="1">
        <f t="shared" si="0"/>
        <v>1.0741631975678075E-2</v>
      </c>
    </row>
    <row r="42" spans="1:8" x14ac:dyDescent="0.25">
      <c r="A42" s="1" t="s">
        <v>43</v>
      </c>
      <c r="B42" s="3">
        <v>135066658</v>
      </c>
      <c r="C42" s="2">
        <v>80</v>
      </c>
      <c r="F42" s="1">
        <f>(B42-MIN($B$2:$B$137))/(MAX($B$2:$B$137)-MIN($B$2:$B$137))</f>
        <v>0.11221890499284316</v>
      </c>
      <c r="G42" s="1">
        <f>(C42-MIN($C$2:$C$137))/(MAX($C$2:$C$137)-MIN($C$2:$C$137))</f>
        <v>8.9467723669309177E-2</v>
      </c>
      <c r="H42" s="1">
        <f t="shared" si="0"/>
        <v>0.10084331433107617</v>
      </c>
    </row>
    <row r="43" spans="1:8" x14ac:dyDescent="0.25">
      <c r="A43" s="1" t="s">
        <v>44</v>
      </c>
      <c r="B43" s="3">
        <v>5315314</v>
      </c>
      <c r="C43" s="2">
        <v>3</v>
      </c>
      <c r="F43" s="1">
        <f>(B43-MIN($B$2:$B$137))/(MAX($B$2:$B$137)-MIN($B$2:$B$137))</f>
        <v>4.4148865107713686E-3</v>
      </c>
      <c r="G43" s="1">
        <f>(C43-MIN($C$2:$C$137))/(MAX($C$2:$C$137)-MIN($C$2:$C$137))</f>
        <v>2.2650056625141564E-3</v>
      </c>
      <c r="H43" s="1">
        <f t="shared" si="0"/>
        <v>3.3399460866427623E-3</v>
      </c>
    </row>
    <row r="44" spans="1:8" x14ac:dyDescent="0.25">
      <c r="A44" s="1" t="s">
        <v>45</v>
      </c>
      <c r="B44" s="3">
        <v>748452236</v>
      </c>
      <c r="C44" s="2">
        <v>301</v>
      </c>
      <c r="F44" s="1">
        <f>(B44-MIN($B$2:$B$137))/(MAX($B$2:$B$137)-MIN($B$2:$B$137))</f>
        <v>0.62185085290814412</v>
      </c>
      <c r="G44" s="1">
        <f>(C44-MIN($C$2:$C$137))/(MAX($C$2:$C$137)-MIN($C$2:$C$137))</f>
        <v>0.33975084937712347</v>
      </c>
      <c r="H44" s="1">
        <f t="shared" si="0"/>
        <v>0.48080085114263382</v>
      </c>
    </row>
    <row r="45" spans="1:8" x14ac:dyDescent="0.25">
      <c r="A45" s="1" t="s">
        <v>46</v>
      </c>
      <c r="B45" s="3">
        <v>14369369</v>
      </c>
      <c r="C45" s="2">
        <v>10</v>
      </c>
      <c r="F45" s="1">
        <f>(B45-MIN($B$2:$B$137))/(MAX($B$2:$B$137)-MIN($B$2:$B$137))</f>
        <v>1.1937456084753544E-2</v>
      </c>
      <c r="G45" s="1">
        <f>(C45-MIN($C$2:$C$137))/(MAX($C$2:$C$137)-MIN($C$2:$C$137))</f>
        <v>1.0192525481313703E-2</v>
      </c>
      <c r="H45" s="1">
        <f t="shared" si="0"/>
        <v>1.1064990783033624E-2</v>
      </c>
    </row>
    <row r="46" spans="1:8" x14ac:dyDescent="0.25">
      <c r="A46" s="1" t="s">
        <v>47</v>
      </c>
      <c r="B46" s="3">
        <v>276313516</v>
      </c>
      <c r="C46" s="2">
        <v>129</v>
      </c>
      <c r="F46" s="1">
        <f>(B46-MIN($B$2:$B$137))/(MAX($B$2:$B$137)-MIN($B$2:$B$137))</f>
        <v>0.22957398141013693</v>
      </c>
      <c r="G46" s="1">
        <f>(C46-MIN($C$2:$C$137))/(MAX($C$2:$C$137)-MIN($C$2:$C$137))</f>
        <v>0.14496036240090601</v>
      </c>
      <c r="H46" s="1">
        <f t="shared" si="0"/>
        <v>0.18726717190552147</v>
      </c>
    </row>
    <row r="47" spans="1:8" x14ac:dyDescent="0.25">
      <c r="A47" s="1" t="s">
        <v>48</v>
      </c>
      <c r="B47" s="3">
        <v>24279279</v>
      </c>
      <c r="C47" s="2">
        <v>13</v>
      </c>
      <c r="F47" s="1">
        <f>(B47-MIN($B$2:$B$137))/(MAX($B$2:$B$137)-MIN($B$2:$B$137))</f>
        <v>2.0171113539551609E-2</v>
      </c>
      <c r="G47" s="1">
        <f>(C47-MIN($C$2:$C$137))/(MAX($C$2:$C$137)-MIN($C$2:$C$137))</f>
        <v>1.3590033975084938E-2</v>
      </c>
      <c r="H47" s="1">
        <f t="shared" si="0"/>
        <v>1.6880573757318273E-2</v>
      </c>
    </row>
    <row r="48" spans="1:8" x14ac:dyDescent="0.25">
      <c r="A48" s="1" t="s">
        <v>49</v>
      </c>
      <c r="B48" s="3">
        <v>294581075</v>
      </c>
      <c r="C48" s="2">
        <v>158</v>
      </c>
      <c r="F48" s="1">
        <f>(B48-MIN($B$2:$B$137))/(MAX($B$2:$B$137)-MIN($B$2:$B$137))</f>
        <v>0.24475159890023659</v>
      </c>
      <c r="G48" s="1">
        <f>(C48-MIN($C$2:$C$137))/(MAX($C$2:$C$137)-MIN($C$2:$C$137))</f>
        <v>0.17780294450736125</v>
      </c>
      <c r="H48" s="1">
        <f t="shared" si="0"/>
        <v>0.21127727170379892</v>
      </c>
    </row>
    <row r="49" spans="1:8" x14ac:dyDescent="0.25">
      <c r="A49" s="1" t="s">
        <v>50</v>
      </c>
      <c r="B49" s="3">
        <v>42736936</v>
      </c>
      <c r="C49" s="2">
        <v>22</v>
      </c>
      <c r="F49" s="1">
        <f>(B49-MIN($B$2:$B$137))/(MAX($B$2:$B$137)-MIN($B$2:$B$137))</f>
        <v>3.5506674120440403E-2</v>
      </c>
      <c r="G49" s="1">
        <f>(C49-MIN($C$2:$C$137))/(MAX($C$2:$C$137)-MIN($C$2:$C$137))</f>
        <v>2.3782559456398639E-2</v>
      </c>
      <c r="H49" s="1">
        <f t="shared" si="0"/>
        <v>2.9644616788419523E-2</v>
      </c>
    </row>
    <row r="50" spans="1:8" x14ac:dyDescent="0.25">
      <c r="A50" s="1" t="s">
        <v>51</v>
      </c>
      <c r="B50" s="3">
        <v>103223416</v>
      </c>
      <c r="C50" s="2">
        <v>52</v>
      </c>
      <c r="F50" s="1">
        <f>(B50-MIN($B$2:$B$137))/(MAX($B$2:$B$137)-MIN($B$2:$B$137))</f>
        <v>8.5761919321102567E-2</v>
      </c>
      <c r="G50" s="1">
        <f>(C50-MIN($C$2:$C$137))/(MAX($C$2:$C$137)-MIN($C$2:$C$137))</f>
        <v>5.7757644394110984E-2</v>
      </c>
      <c r="H50" s="1">
        <f t="shared" si="0"/>
        <v>7.1759781857606772E-2</v>
      </c>
    </row>
    <row r="51" spans="1:8" x14ac:dyDescent="0.25">
      <c r="A51" s="1" t="s">
        <v>52</v>
      </c>
      <c r="B51" s="3">
        <v>55771167</v>
      </c>
      <c r="C51" s="2">
        <v>37</v>
      </c>
      <c r="F51" s="1">
        <f>(B51-MIN($B$2:$B$137))/(MAX($B$2:$B$137)-MIN($B$2:$B$137))</f>
        <v>4.6336176430825667E-2</v>
      </c>
      <c r="G51" s="1">
        <f>(C51-MIN($C$2:$C$137))/(MAX($C$2:$C$137)-MIN($C$2:$C$137))</f>
        <v>4.0770101925254813E-2</v>
      </c>
      <c r="H51" s="1">
        <f t="shared" si="0"/>
        <v>4.355313917804024E-2</v>
      </c>
    </row>
    <row r="52" spans="1:8" x14ac:dyDescent="0.25">
      <c r="A52" s="1" t="s">
        <v>53</v>
      </c>
      <c r="B52" s="3">
        <v>196303192</v>
      </c>
      <c r="C52" s="2">
        <v>137</v>
      </c>
      <c r="F52" s="1">
        <f>(B52-MIN($B$2:$B$137))/(MAX($B$2:$B$137)-MIN($B$2:$B$137))</f>
        <v>0.16309733322025341</v>
      </c>
      <c r="G52" s="1">
        <f>(C52-MIN($C$2:$C$137))/(MAX($C$2:$C$137)-MIN($C$2:$C$137))</f>
        <v>0.15402038505096263</v>
      </c>
      <c r="H52" s="1">
        <f t="shared" si="0"/>
        <v>0.15855885913560802</v>
      </c>
    </row>
    <row r="53" spans="1:8" x14ac:dyDescent="0.25">
      <c r="A53" s="1" t="s">
        <v>54</v>
      </c>
      <c r="B53" s="3">
        <v>740299081</v>
      </c>
      <c r="C53" s="2">
        <v>374</v>
      </c>
      <c r="F53" s="1">
        <f>(B53-MIN($B$2:$B$137))/(MAX($B$2:$B$137)-MIN($B$2:$B$137))</f>
        <v>0.6150767968929155</v>
      </c>
      <c r="G53" s="1">
        <f>(C53-MIN($C$2:$C$137))/(MAX($C$2:$C$137)-MIN($C$2:$C$137))</f>
        <v>0.42242355605889015</v>
      </c>
      <c r="H53" s="1">
        <f t="shared" si="0"/>
        <v>0.51875017647590282</v>
      </c>
    </row>
    <row r="54" spans="1:8" x14ac:dyDescent="0.25">
      <c r="A54" s="1" t="s">
        <v>55</v>
      </c>
      <c r="B54" s="3">
        <v>9225225</v>
      </c>
      <c r="C54" s="2">
        <v>5</v>
      </c>
      <c r="F54" s="1">
        <f>(B54-MIN($B$2:$B$137))/(MAX($B$2:$B$137)-MIN($B$2:$B$137))</f>
        <v>7.6634395100162612E-3</v>
      </c>
      <c r="G54" s="1">
        <f>(C54-MIN($C$2:$C$137))/(MAX($C$2:$C$137)-MIN($C$2:$C$137))</f>
        <v>4.5300113250283129E-3</v>
      </c>
      <c r="H54" s="1">
        <f t="shared" si="0"/>
        <v>6.0967254175222866E-3</v>
      </c>
    </row>
    <row r="55" spans="1:8" x14ac:dyDescent="0.25">
      <c r="A55" s="1" t="s">
        <v>56</v>
      </c>
      <c r="B55" s="3">
        <v>2972973</v>
      </c>
      <c r="C55" s="2">
        <v>2</v>
      </c>
      <c r="F55" s="1">
        <f>(B55-MIN($B$2:$B$137))/(MAX($B$2:$B$137)-MIN($B$2:$B$137))</f>
        <v>2.4687504271612092E-3</v>
      </c>
      <c r="G55" s="1">
        <f>(C55-MIN($C$2:$C$137))/(MAX($C$2:$C$137)-MIN($C$2:$C$137))</f>
        <v>1.1325028312570782E-3</v>
      </c>
      <c r="H55" s="1">
        <f t="shared" si="0"/>
        <v>1.8006266292091436E-3</v>
      </c>
    </row>
    <row r="56" spans="1:8" x14ac:dyDescent="0.25">
      <c r="A56" s="1" t="s">
        <v>57</v>
      </c>
      <c r="B56" s="3">
        <v>553403136</v>
      </c>
      <c r="C56" s="2">
        <v>277</v>
      </c>
      <c r="F56" s="1">
        <f>(B56-MIN($B$2:$B$137))/(MAX($B$2:$B$137)-MIN($B$2:$B$137))</f>
        <v>0.45979413632175198</v>
      </c>
      <c r="G56" s="1">
        <f>(C56-MIN($C$2:$C$137))/(MAX($C$2:$C$137)-MIN($C$2:$C$137))</f>
        <v>0.31257078142695355</v>
      </c>
      <c r="H56" s="1">
        <f t="shared" si="0"/>
        <v>0.38618245887435276</v>
      </c>
    </row>
    <row r="57" spans="1:8" x14ac:dyDescent="0.25">
      <c r="A57" s="1" t="s">
        <v>58</v>
      </c>
      <c r="B57" s="3">
        <v>14279279</v>
      </c>
      <c r="C57" s="2">
        <v>10</v>
      </c>
      <c r="F57" s="1">
        <f>(B57-MIN($B$2:$B$137))/(MAX($B$2:$B$137)-MIN($B$2:$B$137))</f>
        <v>1.1862604728878186E-2</v>
      </c>
      <c r="G57" s="1">
        <f>(C57-MIN($C$2:$C$137))/(MAX($C$2:$C$137)-MIN($C$2:$C$137))</f>
        <v>1.0192525481313703E-2</v>
      </c>
      <c r="H57" s="1">
        <f t="shared" si="0"/>
        <v>1.1027565105095945E-2</v>
      </c>
    </row>
    <row r="58" spans="1:8" x14ac:dyDescent="0.25">
      <c r="A58" s="1" t="s">
        <v>59</v>
      </c>
      <c r="B58" s="3">
        <v>78064863</v>
      </c>
      <c r="C58" s="2">
        <v>43</v>
      </c>
      <c r="F58" s="1">
        <f>(B58-MIN($B$2:$B$137))/(MAX($B$2:$B$137)-MIN($B$2:$B$137))</f>
        <v>6.4858913394673146E-2</v>
      </c>
      <c r="G58" s="1">
        <f>(C58-MIN($C$2:$C$137))/(MAX($C$2:$C$137)-MIN($C$2:$C$137))</f>
        <v>4.7565118912797279E-2</v>
      </c>
      <c r="H58" s="1">
        <f t="shared" si="0"/>
        <v>5.6212016153735209E-2</v>
      </c>
    </row>
    <row r="59" spans="1:8" x14ac:dyDescent="0.25">
      <c r="A59" s="1" t="s">
        <v>60</v>
      </c>
      <c r="B59" s="3">
        <v>685715290</v>
      </c>
      <c r="C59" s="2">
        <v>362</v>
      </c>
      <c r="F59" s="1">
        <f>(B59-MIN($B$2:$B$137))/(MAX($B$2:$B$137)-MIN($B$2:$B$137))</f>
        <v>0.56972580604856982</v>
      </c>
      <c r="G59" s="1">
        <f>(C59-MIN($C$2:$C$137))/(MAX($C$2:$C$137)-MIN($C$2:$C$137))</f>
        <v>0.40883352208380519</v>
      </c>
      <c r="H59" s="1">
        <f t="shared" si="0"/>
        <v>0.4892796640661875</v>
      </c>
    </row>
    <row r="60" spans="1:8" x14ac:dyDescent="0.25">
      <c r="A60" s="1" t="s">
        <v>61</v>
      </c>
      <c r="B60" s="3">
        <v>212695497</v>
      </c>
      <c r="C60" s="2">
        <v>114</v>
      </c>
      <c r="F60" s="1">
        <f>(B60-MIN($B$2:$B$137))/(MAX($B$2:$B$137)-MIN($B$2:$B$137))</f>
        <v>0.17671689427222803</v>
      </c>
      <c r="G60" s="1">
        <f>(C60-MIN($C$2:$C$137))/(MAX($C$2:$C$137)-MIN($C$2:$C$137))</f>
        <v>0.12797281993204984</v>
      </c>
      <c r="H60" s="1">
        <f t="shared" si="0"/>
        <v>0.15234485710213894</v>
      </c>
    </row>
    <row r="61" spans="1:8" x14ac:dyDescent="0.25">
      <c r="A61" s="1" t="s">
        <v>62</v>
      </c>
      <c r="B61" s="3">
        <v>7882882</v>
      </c>
      <c r="C61" s="2">
        <v>5</v>
      </c>
      <c r="F61" s="1">
        <f>(B61-MIN($B$2:$B$137))/(MAX($B$2:$B$137)-MIN($B$2:$B$137))</f>
        <v>6.5481526457716824E-3</v>
      </c>
      <c r="G61" s="1">
        <f>(C61-MIN($C$2:$C$137))/(MAX($C$2:$C$137)-MIN($C$2:$C$137))</f>
        <v>4.5300113250283129E-3</v>
      </c>
      <c r="H61" s="1">
        <f t="shared" si="0"/>
        <v>5.5390819853999972E-3</v>
      </c>
    </row>
    <row r="62" spans="1:8" x14ac:dyDescent="0.25">
      <c r="A62" s="1" t="s">
        <v>63</v>
      </c>
      <c r="B62" s="3">
        <v>4066666</v>
      </c>
      <c r="C62" s="2">
        <v>3</v>
      </c>
      <c r="F62" s="1">
        <f>(B62-MIN($B$2:$B$137))/(MAX($B$2:$B$137)-MIN($B$2:$B$137))</f>
        <v>3.3774462198283939E-3</v>
      </c>
      <c r="G62" s="1">
        <f>(C62-MIN($C$2:$C$137))/(MAX($C$2:$C$137)-MIN($C$2:$C$137))</f>
        <v>2.2650056625141564E-3</v>
      </c>
      <c r="H62" s="1">
        <f t="shared" si="0"/>
        <v>2.8212259411712752E-3</v>
      </c>
    </row>
    <row r="63" spans="1:8" x14ac:dyDescent="0.25">
      <c r="A63" s="1" t="s">
        <v>64</v>
      </c>
      <c r="B63" s="3">
        <v>153224315</v>
      </c>
      <c r="C63" s="2">
        <v>77</v>
      </c>
      <c r="F63" s="1">
        <f>(B63-MIN($B$2:$B$137))/(MAX($B$2:$B$137)-MIN($B$2:$B$137))</f>
        <v>0.12730521030941175</v>
      </c>
      <c r="G63" s="1">
        <f>(C63-MIN($C$2:$C$137))/(MAX($C$2:$C$137)-MIN($C$2:$C$137))</f>
        <v>8.6070215175537937E-2</v>
      </c>
      <c r="H63" s="1">
        <f t="shared" si="0"/>
        <v>0.10668771274247485</v>
      </c>
    </row>
    <row r="64" spans="1:8" x14ac:dyDescent="0.25">
      <c r="A64" s="1" t="s">
        <v>65</v>
      </c>
      <c r="B64" s="3">
        <v>1261261</v>
      </c>
      <c r="C64" s="2">
        <v>1</v>
      </c>
      <c r="F64" s="1">
        <f>(B64-MIN($B$2:$B$137))/(MAX($B$2:$B$137)-MIN($B$2:$B$137))</f>
        <v>1.0465730038276668E-3</v>
      </c>
      <c r="G64" s="1">
        <f>(C64-MIN($C$2:$C$137))/(MAX($C$2:$C$137)-MIN($C$2:$C$137))</f>
        <v>0</v>
      </c>
      <c r="H64" s="1">
        <f t="shared" si="0"/>
        <v>5.2328650191383339E-4</v>
      </c>
    </row>
    <row r="65" spans="1:8" x14ac:dyDescent="0.25">
      <c r="A65" s="1" t="s">
        <v>66</v>
      </c>
      <c r="B65" s="3">
        <v>114016213</v>
      </c>
      <c r="C65" s="2">
        <v>65</v>
      </c>
      <c r="F65" s="1">
        <f>(B65-MIN($B$2:$B$137))/(MAX($B$2:$B$137)-MIN($B$2:$B$137))</f>
        <v>9.4729124217733537E-2</v>
      </c>
      <c r="G65" s="1">
        <f>(C65-MIN($C$2:$C$137))/(MAX($C$2:$C$137)-MIN($C$2:$C$137))</f>
        <v>7.2480181200453006E-2</v>
      </c>
      <c r="H65" s="1">
        <f t="shared" si="0"/>
        <v>8.3604652709093272E-2</v>
      </c>
    </row>
    <row r="66" spans="1:8" x14ac:dyDescent="0.25">
      <c r="A66" s="1" t="s">
        <v>67</v>
      </c>
      <c r="B66" s="3">
        <v>65404502</v>
      </c>
      <c r="C66" s="2">
        <v>42</v>
      </c>
      <c r="F66" s="1">
        <f>(B66-MIN($B$2:$B$137))/(MAX($B$2:$B$137)-MIN($B$2:$B$137))</f>
        <v>5.4340041303192532E-2</v>
      </c>
      <c r="G66" s="1">
        <f>(C66-MIN($C$2:$C$137))/(MAX($C$2:$C$137)-MIN($C$2:$C$137))</f>
        <v>4.6432616081540201E-2</v>
      </c>
      <c r="H66" s="1">
        <f t="shared" si="0"/>
        <v>5.0386328692366367E-2</v>
      </c>
    </row>
    <row r="67" spans="1:8" x14ac:dyDescent="0.25">
      <c r="A67" s="1" t="s">
        <v>68</v>
      </c>
      <c r="B67" s="3">
        <v>1351351</v>
      </c>
      <c r="C67" s="2">
        <v>1</v>
      </c>
      <c r="F67" s="1">
        <f>(B67-MIN($B$2:$B$137))/(MAX($B$2:$B$137)-MIN($B$2:$B$137))</f>
        <v>1.1214243597030236E-3</v>
      </c>
      <c r="G67" s="1">
        <f>(C67-MIN($C$2:$C$137))/(MAX($C$2:$C$137)-MIN($C$2:$C$137))</f>
        <v>0</v>
      </c>
      <c r="H67" s="1">
        <f t="shared" ref="H67:H130" si="1">0.5*(F67)+0.5*(G67)</f>
        <v>5.6071217985151182E-4</v>
      </c>
    </row>
    <row r="68" spans="1:8" x14ac:dyDescent="0.25">
      <c r="A68" s="1" t="s">
        <v>69</v>
      </c>
      <c r="B68" s="3">
        <v>115876574</v>
      </c>
      <c r="C68" s="2">
        <v>65</v>
      </c>
      <c r="F68" s="1">
        <f>(B68-MIN($B$2:$B$137))/(MAX($B$2:$B$137)-MIN($B$2:$B$137))</f>
        <v>9.6274806793686857E-2</v>
      </c>
      <c r="G68" s="1">
        <f>(C68-MIN($C$2:$C$137))/(MAX($C$2:$C$137)-MIN($C$2:$C$137))</f>
        <v>7.2480181200453006E-2</v>
      </c>
      <c r="H68" s="1">
        <f t="shared" si="1"/>
        <v>8.4377493997069924E-2</v>
      </c>
    </row>
    <row r="69" spans="1:8" x14ac:dyDescent="0.25">
      <c r="A69" s="1" t="s">
        <v>70</v>
      </c>
      <c r="B69" s="3">
        <v>3738738</v>
      </c>
      <c r="C69" s="2">
        <v>3</v>
      </c>
      <c r="F69" s="1">
        <f>(B69-MIN($B$2:$B$137))/(MAX($B$2:$B$137)-MIN($B$2:$B$137))</f>
        <v>3.1049869521017426E-3</v>
      </c>
      <c r="G69" s="1">
        <f>(C69-MIN($C$2:$C$137))/(MAX($C$2:$C$137)-MIN($C$2:$C$137))</f>
        <v>2.2650056625141564E-3</v>
      </c>
      <c r="H69" s="1">
        <f t="shared" si="1"/>
        <v>2.6849963073079493E-3</v>
      </c>
    </row>
    <row r="70" spans="1:8" x14ac:dyDescent="0.25">
      <c r="A70" s="1" t="s">
        <v>71</v>
      </c>
      <c r="B70" s="3">
        <v>11826126</v>
      </c>
      <c r="C70" s="2">
        <v>7</v>
      </c>
      <c r="F70" s="1">
        <f>(B70-MIN($B$2:$B$137))/(MAX($B$2:$B$137)-MIN($B$2:$B$137))</f>
        <v>9.8244003974351929E-3</v>
      </c>
      <c r="G70" s="1">
        <f>(C70-MIN($C$2:$C$137))/(MAX($C$2:$C$137)-MIN($C$2:$C$137))</f>
        <v>6.7950169875424689E-3</v>
      </c>
      <c r="H70" s="1">
        <f t="shared" si="1"/>
        <v>8.3097086924888309E-3</v>
      </c>
    </row>
    <row r="71" spans="1:8" x14ac:dyDescent="0.25">
      <c r="A71" s="1" t="s">
        <v>72</v>
      </c>
      <c r="B71" s="3">
        <v>8092793</v>
      </c>
      <c r="C71" s="2">
        <v>6</v>
      </c>
      <c r="F71" s="1">
        <f>(B71-MIN($B$2:$B$137))/(MAX($B$2:$B$137)-MIN($B$2:$B$137))</f>
        <v>6.722557385067409E-3</v>
      </c>
      <c r="G71" s="1">
        <f>(C71-MIN($C$2:$C$137))/(MAX($C$2:$C$137)-MIN($C$2:$C$137))</f>
        <v>5.6625141562853904E-3</v>
      </c>
      <c r="H71" s="1">
        <f t="shared" si="1"/>
        <v>6.1925357706764002E-3</v>
      </c>
    </row>
    <row r="72" spans="1:8" x14ac:dyDescent="0.25">
      <c r="A72" s="1" t="s">
        <v>73</v>
      </c>
      <c r="B72" s="3">
        <v>13558557</v>
      </c>
      <c r="C72" s="2">
        <v>10</v>
      </c>
      <c r="F72" s="1">
        <f>(B72-MIN($B$2:$B$137))/(MAX($B$2:$B$137)-MIN($B$2:$B$137))</f>
        <v>1.1263792220173569E-2</v>
      </c>
      <c r="G72" s="1">
        <f>(C72-MIN($C$2:$C$137))/(MAX($C$2:$C$137)-MIN($C$2:$C$137))</f>
        <v>1.0192525481313703E-2</v>
      </c>
      <c r="H72" s="1">
        <f t="shared" si="1"/>
        <v>1.0728158850743637E-2</v>
      </c>
    </row>
    <row r="73" spans="1:8" x14ac:dyDescent="0.25">
      <c r="A73" s="1" t="s">
        <v>74</v>
      </c>
      <c r="B73" s="3">
        <v>13162160</v>
      </c>
      <c r="C73" s="2">
        <v>8</v>
      </c>
      <c r="F73" s="1">
        <f>(B73-MIN($B$2:$B$137))/(MAX($B$2:$B$137)-MIN($B$2:$B$137))</f>
        <v>1.0934445423471119E-2</v>
      </c>
      <c r="G73" s="1">
        <f>(C73-MIN($C$2:$C$137))/(MAX($C$2:$C$137)-MIN($C$2:$C$137))</f>
        <v>7.9275198187995465E-3</v>
      </c>
      <c r="H73" s="1">
        <f t="shared" si="1"/>
        <v>9.4309826211353316E-3</v>
      </c>
    </row>
    <row r="74" spans="1:8" x14ac:dyDescent="0.25">
      <c r="A74" s="1" t="s">
        <v>75</v>
      </c>
      <c r="B74" s="3">
        <v>90222516</v>
      </c>
      <c r="C74" s="2">
        <v>47</v>
      </c>
      <c r="F74" s="1">
        <f>(B74-MIN($B$2:$B$137))/(MAX($B$2:$B$137)-MIN($B$2:$B$137))</f>
        <v>7.4960110101434163E-2</v>
      </c>
      <c r="G74" s="1">
        <f>(C74-MIN($C$2:$C$137))/(MAX($C$2:$C$137)-MIN($C$2:$C$137))</f>
        <v>5.2095130237825596E-2</v>
      </c>
      <c r="H74" s="1">
        <f t="shared" si="1"/>
        <v>6.3527620169629873E-2</v>
      </c>
    </row>
    <row r="75" spans="1:8" x14ac:dyDescent="0.25">
      <c r="A75" s="1" t="s">
        <v>76</v>
      </c>
      <c r="B75" s="3">
        <v>51844138</v>
      </c>
      <c r="C75" s="2">
        <v>34</v>
      </c>
      <c r="F75" s="1">
        <f>(B75-MIN($B$2:$B$137))/(MAX($B$2:$B$137)-MIN($B$2:$B$137))</f>
        <v>4.3073400926198664E-2</v>
      </c>
      <c r="G75" s="1">
        <f>(C75-MIN($C$2:$C$137))/(MAX($C$2:$C$137)-MIN($C$2:$C$137))</f>
        <v>3.7372593431483581E-2</v>
      </c>
      <c r="H75" s="1">
        <f t="shared" si="1"/>
        <v>4.0222997178841119E-2</v>
      </c>
    </row>
    <row r="76" spans="1:8" x14ac:dyDescent="0.25">
      <c r="A76" s="1" t="s">
        <v>77</v>
      </c>
      <c r="B76" s="3">
        <v>140951799</v>
      </c>
      <c r="C76" s="2">
        <v>71</v>
      </c>
      <c r="F76" s="1">
        <f>(B76-MIN($B$2:$B$137))/(MAX($B$2:$B$137)-MIN($B$2:$B$137))</f>
        <v>0.11710857957789871</v>
      </c>
      <c r="G76" s="1">
        <f>(C76-MIN($C$2:$C$137))/(MAX($C$2:$C$137)-MIN($C$2:$C$137))</f>
        <v>7.9275198187995471E-2</v>
      </c>
      <c r="H76" s="1">
        <f t="shared" si="1"/>
        <v>9.8191888882947082E-2</v>
      </c>
    </row>
    <row r="77" spans="1:8" x14ac:dyDescent="0.25">
      <c r="A77" s="1" t="s">
        <v>78</v>
      </c>
      <c r="B77" s="3">
        <v>203670261</v>
      </c>
      <c r="C77" s="2">
        <v>107</v>
      </c>
      <c r="F77" s="1">
        <f>(B77-MIN($B$2:$B$137))/(MAX($B$2:$B$137)-MIN($B$2:$B$137))</f>
        <v>0.16921826898978731</v>
      </c>
      <c r="G77" s="1">
        <f>(C77-MIN($C$2:$C$137))/(MAX($C$2:$C$137)-MIN($C$2:$C$137))</f>
        <v>0.12004530011325028</v>
      </c>
      <c r="H77" s="1">
        <f t="shared" si="1"/>
        <v>0.14463178455151879</v>
      </c>
    </row>
    <row r="78" spans="1:8" x14ac:dyDescent="0.25">
      <c r="A78" s="1" t="s">
        <v>79</v>
      </c>
      <c r="B78" s="3">
        <v>63826126</v>
      </c>
      <c r="C78" s="2">
        <v>41</v>
      </c>
      <c r="F78" s="1">
        <f>(B78-MIN($B$2:$B$137))/(MAX($B$2:$B$137)-MIN($B$2:$B$137))</f>
        <v>5.3028646212936986E-2</v>
      </c>
      <c r="G78" s="1">
        <f>(C78-MIN($C$2:$C$137))/(MAX($C$2:$C$137)-MIN($C$2:$C$137))</f>
        <v>4.5300113250283124E-2</v>
      </c>
      <c r="H78" s="1">
        <f t="shared" si="1"/>
        <v>4.9164379731610058E-2</v>
      </c>
    </row>
    <row r="79" spans="1:8" x14ac:dyDescent="0.25">
      <c r="A79" s="1" t="s">
        <v>80</v>
      </c>
      <c r="B79" s="3">
        <v>22432430</v>
      </c>
      <c r="C79" s="2">
        <v>14</v>
      </c>
      <c r="F79" s="1">
        <f>(B79-MIN($B$2:$B$137))/(MAX($B$2:$B$137)-MIN($B$2:$B$137))</f>
        <v>1.8636657420703268E-2</v>
      </c>
      <c r="G79" s="1">
        <f>(C79-MIN($C$2:$C$137))/(MAX($C$2:$C$137)-MIN($C$2:$C$137))</f>
        <v>1.4722536806342015E-2</v>
      </c>
      <c r="H79" s="1">
        <f t="shared" si="1"/>
        <v>1.667959711352264E-2</v>
      </c>
    </row>
    <row r="80" spans="1:8" x14ac:dyDescent="0.25">
      <c r="A80" s="1" t="s">
        <v>81</v>
      </c>
      <c r="B80" s="3">
        <v>717018901</v>
      </c>
      <c r="C80" s="2">
        <v>384</v>
      </c>
      <c r="F80" s="1">
        <f>(B80-MIN($B$2:$B$137))/(MAX($B$2:$B$137)-MIN($B$2:$B$137))</f>
        <v>0.59573443882850918</v>
      </c>
      <c r="G80" s="1">
        <f>(C80-MIN($C$2:$C$137))/(MAX($C$2:$C$137)-MIN($C$2:$C$137))</f>
        <v>0.43374858437146091</v>
      </c>
      <c r="H80" s="1">
        <f t="shared" si="1"/>
        <v>0.51474151159998505</v>
      </c>
    </row>
    <row r="81" spans="1:8" x14ac:dyDescent="0.25">
      <c r="A81" s="1" t="s">
        <v>82</v>
      </c>
      <c r="B81" s="3">
        <v>255182432</v>
      </c>
      <c r="C81" s="2">
        <v>141</v>
      </c>
      <c r="F81" s="1">
        <f>(B81-MIN($B$2:$B$137))/(MAX($B$2:$B$137)-MIN($B$2:$B$137))</f>
        <v>0.21201720165082891</v>
      </c>
      <c r="G81" s="1">
        <f>(C81-MIN($C$2:$C$137))/(MAX($C$2:$C$137)-MIN($C$2:$C$137))</f>
        <v>0.15855039637599094</v>
      </c>
      <c r="H81" s="1">
        <f t="shared" si="1"/>
        <v>0.18528379901340991</v>
      </c>
    </row>
    <row r="82" spans="1:8" x14ac:dyDescent="0.25">
      <c r="A82" s="1" t="s">
        <v>83</v>
      </c>
      <c r="B82" s="3">
        <v>66664862</v>
      </c>
      <c r="C82" s="2">
        <v>33</v>
      </c>
      <c r="F82" s="1">
        <f>(B82-MIN($B$2:$B$137))/(MAX($B$2:$B$137)-MIN($B$2:$B$137))</f>
        <v>5.5387212519654568E-2</v>
      </c>
      <c r="G82" s="1">
        <f>(C82-MIN($C$2:$C$137))/(MAX($C$2:$C$137)-MIN($C$2:$C$137))</f>
        <v>3.6240090600226503E-2</v>
      </c>
      <c r="H82" s="1">
        <f t="shared" si="1"/>
        <v>4.5813651559940535E-2</v>
      </c>
    </row>
    <row r="83" spans="1:8" x14ac:dyDescent="0.25">
      <c r="A83" s="1" t="s">
        <v>84</v>
      </c>
      <c r="B83" s="3">
        <v>404255852</v>
      </c>
      <c r="C83" s="2">
        <v>156</v>
      </c>
      <c r="F83" s="1">
        <f>(B83-MIN($B$2:$B$137))/(MAX($B$2:$B$137)-MIN($B$2:$B$137))</f>
        <v>0.33587498400155086</v>
      </c>
      <c r="G83" s="1">
        <f>(C83-MIN($C$2:$C$137))/(MAX($C$2:$C$137)-MIN($C$2:$C$137))</f>
        <v>0.17553793884484711</v>
      </c>
      <c r="H83" s="1">
        <f t="shared" si="1"/>
        <v>0.25570646142319897</v>
      </c>
    </row>
    <row r="84" spans="1:8" x14ac:dyDescent="0.25">
      <c r="A84" s="1" t="s">
        <v>85</v>
      </c>
      <c r="B84" s="3">
        <v>1171171</v>
      </c>
      <c r="C84" s="2">
        <v>1</v>
      </c>
      <c r="F84" s="1">
        <f>(B84-MIN($B$2:$B$137))/(MAX($B$2:$B$137)-MIN($B$2:$B$137))</f>
        <v>9.7172164795231001E-4</v>
      </c>
      <c r="G84" s="1">
        <f>(C84-MIN($C$2:$C$137))/(MAX($C$2:$C$137)-MIN($C$2:$C$137))</f>
        <v>0</v>
      </c>
      <c r="H84" s="1">
        <f t="shared" si="1"/>
        <v>4.8586082397615501E-4</v>
      </c>
    </row>
    <row r="85" spans="1:8" x14ac:dyDescent="0.25">
      <c r="A85" s="1" t="s">
        <v>86</v>
      </c>
      <c r="B85" s="3">
        <v>1801802</v>
      </c>
      <c r="C85" s="2">
        <v>1</v>
      </c>
      <c r="F85" s="1">
        <f>(B85-MIN($B$2:$B$137))/(MAX($B$2:$B$137)-MIN($B$2:$B$137))</f>
        <v>1.4956819699306892E-3</v>
      </c>
      <c r="G85" s="1">
        <f>(C85-MIN($C$2:$C$137))/(MAX($C$2:$C$137)-MIN($C$2:$C$137))</f>
        <v>0</v>
      </c>
      <c r="H85" s="1">
        <f t="shared" si="1"/>
        <v>7.4784098496534458E-4</v>
      </c>
    </row>
    <row r="86" spans="1:8" x14ac:dyDescent="0.25">
      <c r="A86" s="1" t="s">
        <v>87</v>
      </c>
      <c r="B86" s="3">
        <v>5673874</v>
      </c>
      <c r="C86" s="2">
        <v>2</v>
      </c>
      <c r="F86" s="1">
        <f>(B86-MIN($B$2:$B$137))/(MAX($B$2:$B$137)-MIN($B$2:$B$137))</f>
        <v>4.7127964026868743E-3</v>
      </c>
      <c r="G86" s="1">
        <f>(C86-MIN($C$2:$C$137))/(MAX($C$2:$C$137)-MIN($C$2:$C$137))</f>
        <v>1.1325028312570782E-3</v>
      </c>
      <c r="H86" s="1">
        <f t="shared" si="1"/>
        <v>2.9226496169719764E-3</v>
      </c>
    </row>
    <row r="87" spans="1:8" x14ac:dyDescent="0.25">
      <c r="A87" s="1" t="s">
        <v>88</v>
      </c>
      <c r="B87" s="3">
        <v>57327026</v>
      </c>
      <c r="C87" s="2">
        <v>34</v>
      </c>
      <c r="F87" s="1">
        <f>(B87-MIN($B$2:$B$137))/(MAX($B$2:$B$137)-MIN($B$2:$B$137))</f>
        <v>4.7628863251792219E-2</v>
      </c>
      <c r="G87" s="1">
        <f>(C87-MIN($C$2:$C$137))/(MAX($C$2:$C$137)-MIN($C$2:$C$137))</f>
        <v>3.7372593431483581E-2</v>
      </c>
      <c r="H87" s="1">
        <f t="shared" si="1"/>
        <v>4.25007283416379E-2</v>
      </c>
    </row>
    <row r="88" spans="1:8" x14ac:dyDescent="0.25">
      <c r="A88" s="1" t="s">
        <v>89</v>
      </c>
      <c r="B88" s="3">
        <v>5070269</v>
      </c>
      <c r="C88" s="2">
        <v>4</v>
      </c>
      <c r="F88" s="1">
        <f>(B88-MIN($B$2:$B$137))/(MAX($B$2:$B$137)-MIN($B$2:$B$137))</f>
        <v>4.2112906566202212E-3</v>
      </c>
      <c r="G88" s="1">
        <f>(C88-MIN($C$2:$C$137))/(MAX($C$2:$C$137)-MIN($C$2:$C$137))</f>
        <v>3.3975084937712344E-3</v>
      </c>
      <c r="H88" s="1">
        <f t="shared" si="1"/>
        <v>3.8043995751957278E-3</v>
      </c>
    </row>
    <row r="89" spans="1:8" x14ac:dyDescent="0.25">
      <c r="A89" s="1" t="s">
        <v>90</v>
      </c>
      <c r="B89" s="3">
        <v>1203587033</v>
      </c>
      <c r="C89" s="2">
        <v>884</v>
      </c>
      <c r="F89" s="1">
        <f>(B89-MIN($B$2:$B$137))/(MAX($B$2:$B$137)-MIN($B$2:$B$137))</f>
        <v>1</v>
      </c>
      <c r="G89" s="1">
        <f>(C89-MIN($C$2:$C$137))/(MAX($C$2:$C$137)-MIN($C$2:$C$137))</f>
        <v>1</v>
      </c>
      <c r="H89" s="1">
        <f t="shared" si="1"/>
        <v>1</v>
      </c>
    </row>
    <row r="90" spans="1:8" x14ac:dyDescent="0.25">
      <c r="A90" s="1" t="s">
        <v>91</v>
      </c>
      <c r="B90" s="3">
        <v>98211708</v>
      </c>
      <c r="C90" s="2">
        <v>48</v>
      </c>
      <c r="F90" s="1">
        <f>(B90-MIN($B$2:$B$137))/(MAX($B$2:$B$137)-MIN($B$2:$B$137))</f>
        <v>8.1597937313650323E-2</v>
      </c>
      <c r="G90" s="1">
        <f>(C90-MIN($C$2:$C$137))/(MAX($C$2:$C$137)-MIN($C$2:$C$137))</f>
        <v>5.3227633069082674E-2</v>
      </c>
      <c r="H90" s="1">
        <f t="shared" si="1"/>
        <v>6.7412785191366495E-2</v>
      </c>
    </row>
    <row r="91" spans="1:8" x14ac:dyDescent="0.25">
      <c r="A91" s="1" t="s">
        <v>92</v>
      </c>
      <c r="B91" s="3">
        <v>305027004</v>
      </c>
      <c r="C91" s="2">
        <v>161</v>
      </c>
      <c r="F91" s="1">
        <f>(B91-MIN($B$2:$B$137))/(MAX($B$2:$B$137)-MIN($B$2:$B$137))</f>
        <v>0.25343060821345348</v>
      </c>
      <c r="G91" s="1">
        <f>(C91-MIN($C$2:$C$137))/(MAX($C$2:$C$137)-MIN($C$2:$C$137))</f>
        <v>0.18120045300113249</v>
      </c>
      <c r="H91" s="1">
        <f t="shared" si="1"/>
        <v>0.21731553060729297</v>
      </c>
    </row>
    <row r="92" spans="1:8" x14ac:dyDescent="0.25">
      <c r="A92" s="1" t="s">
        <v>93</v>
      </c>
      <c r="B92" s="3">
        <v>660151330</v>
      </c>
      <c r="C92" s="2">
        <v>279</v>
      </c>
      <c r="F92" s="1">
        <f>(B92-MIN($B$2:$B$137))/(MAX($B$2:$B$137)-MIN($B$2:$B$137))</f>
        <v>0.54848596735899957</v>
      </c>
      <c r="G92" s="1">
        <f>(C92-MIN($C$2:$C$137))/(MAX($C$2:$C$137)-MIN($C$2:$C$137))</f>
        <v>0.31483578708946774</v>
      </c>
      <c r="H92" s="1">
        <f t="shared" si="1"/>
        <v>0.43166087722423363</v>
      </c>
    </row>
    <row r="93" spans="1:8" x14ac:dyDescent="0.25">
      <c r="A93" s="1" t="s">
        <v>94</v>
      </c>
      <c r="B93" s="3">
        <v>182300893</v>
      </c>
      <c r="C93" s="2">
        <v>96</v>
      </c>
      <c r="F93" s="1">
        <f>(B93-MIN($B$2:$B$137))/(MAX($B$2:$B$137)-MIN($B$2:$B$137))</f>
        <v>0.15146351075913506</v>
      </c>
      <c r="G93" s="1">
        <f>(C93-MIN($C$2:$C$137))/(MAX($C$2:$C$137)-MIN($C$2:$C$137))</f>
        <v>0.10758776896942242</v>
      </c>
      <c r="H93" s="1">
        <f t="shared" si="1"/>
        <v>0.12952563986427873</v>
      </c>
    </row>
    <row r="94" spans="1:8" x14ac:dyDescent="0.25">
      <c r="A94" s="1" t="s">
        <v>95</v>
      </c>
      <c r="B94" s="3">
        <v>46397267</v>
      </c>
      <c r="C94" s="2">
        <v>26</v>
      </c>
      <c r="F94" s="1">
        <f>(B94-MIN($B$2:$B$137))/(MAX($B$2:$B$137)-MIN($B$2:$B$137))</f>
        <v>3.854786335678851E-2</v>
      </c>
      <c r="G94" s="1">
        <f>(C94-MIN($C$2:$C$137))/(MAX($C$2:$C$137)-MIN($C$2:$C$137))</f>
        <v>2.8312570781426953E-2</v>
      </c>
      <c r="H94" s="1">
        <f t="shared" si="1"/>
        <v>3.3430217069107732E-2</v>
      </c>
    </row>
    <row r="95" spans="1:8" x14ac:dyDescent="0.25">
      <c r="A95" s="1" t="s">
        <v>96</v>
      </c>
      <c r="B95" s="3">
        <v>30164863</v>
      </c>
      <c r="C95" s="2">
        <v>12</v>
      </c>
      <c r="F95" s="1">
        <f>(B95-MIN($B$2:$B$137))/(MAX($B$2:$B$137)-MIN($B$2:$B$137))</f>
        <v>2.506115619154746E-2</v>
      </c>
      <c r="G95" s="1">
        <f>(C95-MIN($C$2:$C$137))/(MAX($C$2:$C$137)-MIN($C$2:$C$137))</f>
        <v>1.245753114382786E-2</v>
      </c>
      <c r="H95" s="1">
        <f t="shared" si="1"/>
        <v>1.875934366768766E-2</v>
      </c>
    </row>
    <row r="96" spans="1:8" x14ac:dyDescent="0.25">
      <c r="A96" s="1" t="s">
        <v>97</v>
      </c>
      <c r="B96" s="3">
        <v>7066666</v>
      </c>
      <c r="C96" s="2">
        <v>4</v>
      </c>
      <c r="F96" s="1">
        <f>(B96-MIN($B$2:$B$137))/(MAX($B$2:$B$137)-MIN($B$2:$B$137))</f>
        <v>5.8699988630304201E-3</v>
      </c>
      <c r="G96" s="1">
        <f>(C96-MIN($C$2:$C$137))/(MAX($C$2:$C$137)-MIN($C$2:$C$137))</f>
        <v>3.3975084937712344E-3</v>
      </c>
      <c r="H96" s="1">
        <f t="shared" si="1"/>
        <v>4.6337536784008277E-3</v>
      </c>
    </row>
    <row r="97" spans="1:8" x14ac:dyDescent="0.25">
      <c r="A97" s="1" t="s">
        <v>98</v>
      </c>
      <c r="B97" s="3">
        <v>37341440</v>
      </c>
      <c r="C97" s="2">
        <v>19</v>
      </c>
      <c r="F97" s="1">
        <f>(B97-MIN($B$2:$B$137))/(MAX($B$2:$B$137)-MIN($B$2:$B$137))</f>
        <v>3.1023821515045083E-2</v>
      </c>
      <c r="G97" s="1">
        <f>(C97-MIN($C$2:$C$137))/(MAX($C$2:$C$137)-MIN($C$2:$C$137))</f>
        <v>2.0385050962627407E-2</v>
      </c>
      <c r="H97" s="1">
        <f t="shared" si="1"/>
        <v>2.5704436238836247E-2</v>
      </c>
    </row>
    <row r="98" spans="1:8" x14ac:dyDescent="0.25">
      <c r="A98" s="1" t="s">
        <v>99</v>
      </c>
      <c r="B98" s="3">
        <v>293037826</v>
      </c>
      <c r="C98" s="2">
        <v>148</v>
      </c>
      <c r="F98" s="1">
        <f>(B98-MIN($B$2:$B$137))/(MAX($B$2:$B$137)-MIN($B$2:$B$137))</f>
        <v>0.2434693891088803</v>
      </c>
      <c r="G98" s="1">
        <f>(C98-MIN($C$2:$C$137))/(MAX($C$2:$C$137)-MIN($C$2:$C$137))</f>
        <v>0.16647791619479049</v>
      </c>
      <c r="H98" s="1">
        <f t="shared" si="1"/>
        <v>0.2049736526518354</v>
      </c>
    </row>
    <row r="99" spans="1:8" x14ac:dyDescent="0.25">
      <c r="A99" s="1" t="s">
        <v>100</v>
      </c>
      <c r="B99" s="3">
        <v>8063062</v>
      </c>
      <c r="C99" s="2">
        <v>5</v>
      </c>
      <c r="F99" s="1">
        <f>(B99-MIN($B$2:$B$137))/(MAX($B$2:$B$137)-MIN($B$2:$B$137))</f>
        <v>6.6978553575223962E-3</v>
      </c>
      <c r="G99" s="1">
        <f>(C99-MIN($C$2:$C$137))/(MAX($C$2:$C$137)-MIN($C$2:$C$137))</f>
        <v>4.5300113250283129E-3</v>
      </c>
      <c r="H99" s="1">
        <f t="shared" si="1"/>
        <v>5.613933341275355E-3</v>
      </c>
    </row>
    <row r="100" spans="1:8" x14ac:dyDescent="0.25">
      <c r="A100" s="1" t="s">
        <v>101</v>
      </c>
      <c r="B100" s="3">
        <v>1981982</v>
      </c>
      <c r="C100" s="2">
        <v>1</v>
      </c>
      <c r="F100" s="1">
        <f>(B100-MIN($B$2:$B$137))/(MAX($B$2:$B$137)-MIN($B$2:$B$137))</f>
        <v>1.6453846816814027E-3</v>
      </c>
      <c r="G100" s="1">
        <f>(C100-MIN($C$2:$C$137))/(MAX($C$2:$C$137)-MIN($C$2:$C$137))</f>
        <v>0</v>
      </c>
      <c r="H100" s="1">
        <f t="shared" si="1"/>
        <v>8.2269234084070134E-4</v>
      </c>
    </row>
    <row r="101" spans="1:8" x14ac:dyDescent="0.25">
      <c r="A101" s="1" t="s">
        <v>102</v>
      </c>
      <c r="B101" s="3">
        <v>377003601</v>
      </c>
      <c r="C101" s="2">
        <v>201</v>
      </c>
      <c r="F101" s="1">
        <f>(B101-MIN($B$2:$B$137))/(MAX($B$2:$B$137)-MIN($B$2:$B$137))</f>
        <v>0.31323242724713252</v>
      </c>
      <c r="G101" s="1">
        <f>(C101-MIN($C$2:$C$137))/(MAX($C$2:$C$137)-MIN($C$2:$C$137))</f>
        <v>0.22650056625141562</v>
      </c>
      <c r="H101" s="1">
        <f t="shared" si="1"/>
        <v>0.2698664967492741</v>
      </c>
    </row>
    <row r="102" spans="1:8" x14ac:dyDescent="0.25">
      <c r="A102" s="1" t="s">
        <v>103</v>
      </c>
      <c r="B102" s="3">
        <v>4819829</v>
      </c>
      <c r="C102" s="2">
        <v>3</v>
      </c>
      <c r="F102" s="1">
        <f>(B102-MIN($B$2:$B$137))/(MAX($B$2:$B$137)-MIN($B$2:$B$137))</f>
        <v>4.0032123619657169E-3</v>
      </c>
      <c r="G102" s="1">
        <f>(C102-MIN($C$2:$C$137))/(MAX($C$2:$C$137)-MIN($C$2:$C$137))</f>
        <v>2.2650056625141564E-3</v>
      </c>
      <c r="H102" s="1">
        <f t="shared" si="1"/>
        <v>3.1341090122399369E-3</v>
      </c>
    </row>
    <row r="103" spans="1:8" x14ac:dyDescent="0.25">
      <c r="A103" s="1" t="s">
        <v>104</v>
      </c>
      <c r="B103" s="3">
        <v>550351786</v>
      </c>
      <c r="C103" s="2">
        <v>276</v>
      </c>
      <c r="F103" s="1">
        <f>(B103-MIN($B$2:$B$137))/(MAX($B$2:$B$137)-MIN($B$2:$B$137))</f>
        <v>0.4572589194858071</v>
      </c>
      <c r="G103" s="1">
        <f>(C103-MIN($C$2:$C$137))/(MAX($C$2:$C$137)-MIN($C$2:$C$137))</f>
        <v>0.3114382785956965</v>
      </c>
      <c r="H103" s="1">
        <f t="shared" si="1"/>
        <v>0.3843485990407518</v>
      </c>
    </row>
    <row r="104" spans="1:8" x14ac:dyDescent="0.25">
      <c r="A104" s="1" t="s">
        <v>105</v>
      </c>
      <c r="B104" s="3">
        <v>298268906</v>
      </c>
      <c r="C104" s="2">
        <v>162</v>
      </c>
      <c r="F104" s="1">
        <f>(B104-MIN($B$2:$B$137))/(MAX($B$2:$B$137)-MIN($B$2:$B$137))</f>
        <v>0.24781563653581404</v>
      </c>
      <c r="G104" s="1">
        <f>(C104-MIN($C$2:$C$137))/(MAX($C$2:$C$137)-MIN($C$2:$C$137))</f>
        <v>0.18233295583238959</v>
      </c>
      <c r="H104" s="1">
        <f t="shared" si="1"/>
        <v>0.21507429618410182</v>
      </c>
    </row>
    <row r="105" spans="1:8" x14ac:dyDescent="0.25">
      <c r="A105" s="1" t="s">
        <v>106</v>
      </c>
      <c r="B105" s="3">
        <v>11294593</v>
      </c>
      <c r="C105" s="2">
        <v>8</v>
      </c>
      <c r="F105" s="1">
        <f>(B105-MIN($B$2:$B$137))/(MAX($B$2:$B$137)-MIN($B$2:$B$137))</f>
        <v>9.3827757360688251E-3</v>
      </c>
      <c r="G105" s="1">
        <f>(C105-MIN($C$2:$C$137))/(MAX($C$2:$C$137)-MIN($C$2:$C$137))</f>
        <v>7.9275198187995465E-3</v>
      </c>
      <c r="H105" s="1">
        <f t="shared" si="1"/>
        <v>8.6551477774341849E-3</v>
      </c>
    </row>
    <row r="106" spans="1:8" x14ac:dyDescent="0.25">
      <c r="A106" s="1" t="s">
        <v>107</v>
      </c>
      <c r="B106" s="3">
        <v>67558556</v>
      </c>
      <c r="C106" s="2">
        <v>38</v>
      </c>
      <c r="F106" s="1">
        <f>(B106-MIN($B$2:$B$137))/(MAX($B$2:$B$137)-MIN($B$2:$B$137))</f>
        <v>5.6129738966959164E-2</v>
      </c>
      <c r="G106" s="1">
        <f>(C106-MIN($C$2:$C$137))/(MAX($C$2:$C$137)-MIN($C$2:$C$137))</f>
        <v>4.1902604756511891E-2</v>
      </c>
      <c r="H106" s="1">
        <f t="shared" si="1"/>
        <v>4.9016171861735527E-2</v>
      </c>
    </row>
    <row r="107" spans="1:8" x14ac:dyDescent="0.25">
      <c r="A107" s="1" t="s">
        <v>108</v>
      </c>
      <c r="B107" s="3">
        <v>11872972</v>
      </c>
      <c r="C107" s="2">
        <v>8</v>
      </c>
      <c r="F107" s="1">
        <f>(B107-MIN($B$2:$B$137))/(MAX($B$2:$B$137)-MIN($B$2:$B$137))</f>
        <v>9.863322437809673E-3</v>
      </c>
      <c r="G107" s="1">
        <f>(C107-MIN($C$2:$C$137))/(MAX($C$2:$C$137)-MIN($C$2:$C$137))</f>
        <v>7.9275198187995465E-3</v>
      </c>
      <c r="H107" s="1">
        <f t="shared" si="1"/>
        <v>8.8954211283046106E-3</v>
      </c>
    </row>
    <row r="108" spans="1:8" x14ac:dyDescent="0.25">
      <c r="A108" s="1" t="s">
        <v>109</v>
      </c>
      <c r="B108" s="3">
        <v>13392792</v>
      </c>
      <c r="C108" s="2">
        <v>9</v>
      </c>
      <c r="F108" s="1">
        <f>(B108-MIN($B$2:$B$137))/(MAX($B$2:$B$137)-MIN($B$2:$B$137))</f>
        <v>1.1126066223873441E-2</v>
      </c>
      <c r="G108" s="1">
        <f>(C108-MIN($C$2:$C$137))/(MAX($C$2:$C$137)-MIN($C$2:$C$137))</f>
        <v>9.0600226500566258E-3</v>
      </c>
      <c r="H108" s="1">
        <f t="shared" si="1"/>
        <v>1.0093044436965033E-2</v>
      </c>
    </row>
    <row r="109" spans="1:8" x14ac:dyDescent="0.25">
      <c r="A109" s="1" t="s">
        <v>110</v>
      </c>
      <c r="B109" s="3">
        <v>242755852</v>
      </c>
      <c r="C109" s="2">
        <v>159</v>
      </c>
      <c r="F109" s="1">
        <f>(B109-MIN($B$2:$B$137))/(MAX($B$2:$B$137)-MIN($B$2:$B$137))</f>
        <v>0.2016925667091751</v>
      </c>
      <c r="G109" s="1">
        <f>(C109-MIN($C$2:$C$137))/(MAX($C$2:$C$137)-MIN($C$2:$C$137))</f>
        <v>0.17893544733861835</v>
      </c>
      <c r="H109" s="1">
        <f t="shared" si="1"/>
        <v>0.19031400702389673</v>
      </c>
    </row>
    <row r="110" spans="1:8" x14ac:dyDescent="0.25">
      <c r="A110" s="1" t="s">
        <v>111</v>
      </c>
      <c r="B110" s="3">
        <v>64690087</v>
      </c>
      <c r="C110" s="2">
        <v>38</v>
      </c>
      <c r="F110" s="1">
        <f>(B110-MIN($B$2:$B$137))/(MAX($B$2:$B$137)-MIN($B$2:$B$137))</f>
        <v>5.3746468970994804E-2</v>
      </c>
      <c r="G110" s="1">
        <f>(C110-MIN($C$2:$C$137))/(MAX($C$2:$C$137)-MIN($C$2:$C$137))</f>
        <v>4.1902604756511891E-2</v>
      </c>
      <c r="H110" s="1">
        <f t="shared" si="1"/>
        <v>4.7824536863753347E-2</v>
      </c>
    </row>
    <row r="111" spans="1:8" x14ac:dyDescent="0.25">
      <c r="A111" s="1" t="s">
        <v>112</v>
      </c>
      <c r="B111" s="3">
        <v>2522522</v>
      </c>
      <c r="C111" s="2">
        <v>2</v>
      </c>
      <c r="F111" s="1">
        <f>(B111-MIN($B$2:$B$137))/(MAX($B$2:$B$137)-MIN($B$2:$B$137))</f>
        <v>2.0944928169335437E-3</v>
      </c>
      <c r="G111" s="1">
        <f>(C111-MIN($C$2:$C$137))/(MAX($C$2:$C$137)-MIN($C$2:$C$137))</f>
        <v>1.1325028312570782E-3</v>
      </c>
      <c r="H111" s="1">
        <f t="shared" si="1"/>
        <v>1.6134978240953109E-3</v>
      </c>
    </row>
    <row r="112" spans="1:8" x14ac:dyDescent="0.25">
      <c r="A112" s="1" t="s">
        <v>113</v>
      </c>
      <c r="B112" s="3">
        <v>36972970</v>
      </c>
      <c r="C112" s="2">
        <v>21</v>
      </c>
      <c r="F112" s="1">
        <f>(B112-MIN($B$2:$B$137))/(MAX($B$2:$B$137)-MIN($B$2:$B$137))</f>
        <v>3.0717677890898198E-2</v>
      </c>
      <c r="G112" s="1">
        <f>(C112-MIN($C$2:$C$137))/(MAX($C$2:$C$137)-MIN($C$2:$C$137))</f>
        <v>2.2650056625141562E-2</v>
      </c>
      <c r="H112" s="1">
        <f t="shared" si="1"/>
        <v>2.668386725801988E-2</v>
      </c>
    </row>
    <row r="113" spans="1:8" x14ac:dyDescent="0.25">
      <c r="A113" s="1" t="s">
        <v>114</v>
      </c>
      <c r="B113" s="3">
        <v>98175673</v>
      </c>
      <c r="C113" s="2">
        <v>51</v>
      </c>
      <c r="F113" s="1">
        <f>(B113-MIN($B$2:$B$137))/(MAX($B$2:$B$137)-MIN($B$2:$B$137))</f>
        <v>8.1567997602151068E-2</v>
      </c>
      <c r="G113" s="1">
        <f>(C113-MIN($C$2:$C$137))/(MAX($C$2:$C$137)-MIN($C$2:$C$137))</f>
        <v>5.6625141562853906E-2</v>
      </c>
      <c r="H113" s="1">
        <f t="shared" si="1"/>
        <v>6.9096569582502487E-2</v>
      </c>
    </row>
    <row r="114" spans="1:8" x14ac:dyDescent="0.25">
      <c r="A114" s="1" t="s">
        <v>115</v>
      </c>
      <c r="B114" s="3">
        <v>172780176</v>
      </c>
      <c r="C114" s="2">
        <v>95</v>
      </c>
      <c r="F114" s="1">
        <f>(B114-MIN($B$2:$B$137))/(MAX($B$2:$B$137)-MIN($B$2:$B$137))</f>
        <v>0.14355321465129223</v>
      </c>
      <c r="G114" s="1">
        <f>(C114-MIN($C$2:$C$137))/(MAX($C$2:$C$137)-MIN($C$2:$C$137))</f>
        <v>0.10645526613816535</v>
      </c>
      <c r="H114" s="1">
        <f t="shared" si="1"/>
        <v>0.12500424039472879</v>
      </c>
    </row>
    <row r="115" spans="1:8" x14ac:dyDescent="0.25">
      <c r="A115" s="1" t="s">
        <v>116</v>
      </c>
      <c r="B115" s="3">
        <v>8063062</v>
      </c>
      <c r="C115" s="2">
        <v>4</v>
      </c>
      <c r="F115" s="1">
        <f>(B115-MIN($B$2:$B$137))/(MAX($B$2:$B$137)-MIN($B$2:$B$137))</f>
        <v>6.6978553575223962E-3</v>
      </c>
      <c r="G115" s="1">
        <f>(C115-MIN($C$2:$C$137))/(MAX($C$2:$C$137)-MIN($C$2:$C$137))</f>
        <v>3.3975084937712344E-3</v>
      </c>
      <c r="H115" s="1">
        <f t="shared" si="1"/>
        <v>5.0476819256468153E-3</v>
      </c>
    </row>
    <row r="116" spans="1:8" x14ac:dyDescent="0.25">
      <c r="A116" s="1" t="s">
        <v>117</v>
      </c>
      <c r="B116" s="3">
        <v>302818911</v>
      </c>
      <c r="C116" s="2">
        <v>171</v>
      </c>
      <c r="F116" s="1">
        <f>(B116-MIN($B$2:$B$137))/(MAX($B$2:$B$137)-MIN($B$2:$B$137))</f>
        <v>0.25159601219892486</v>
      </c>
      <c r="G116" s="1">
        <f>(C116-MIN($C$2:$C$137))/(MAX($C$2:$C$137)-MIN($C$2:$C$137))</f>
        <v>0.19252548131370328</v>
      </c>
      <c r="H116" s="1">
        <f t="shared" si="1"/>
        <v>0.22206074675631407</v>
      </c>
    </row>
    <row r="117" spans="1:8" x14ac:dyDescent="0.25">
      <c r="A117" s="1" t="s">
        <v>118</v>
      </c>
      <c r="B117" s="3">
        <v>176810086</v>
      </c>
      <c r="C117" s="2">
        <v>96</v>
      </c>
      <c r="F117" s="1">
        <f>(B117-MIN($B$2:$B$137))/(MAX($B$2:$B$137)-MIN($B$2:$B$137))</f>
        <v>0.14690146892541434</v>
      </c>
      <c r="G117" s="1">
        <f>(C117-MIN($C$2:$C$137))/(MAX($C$2:$C$137)-MIN($C$2:$C$137))</f>
        <v>0.10758776896942242</v>
      </c>
      <c r="H117" s="1">
        <f t="shared" si="1"/>
        <v>0.12724461894741837</v>
      </c>
    </row>
    <row r="118" spans="1:8" x14ac:dyDescent="0.25">
      <c r="A118" s="1" t="s">
        <v>119</v>
      </c>
      <c r="B118" s="3">
        <v>784543233</v>
      </c>
      <c r="C118" s="2">
        <v>384</v>
      </c>
      <c r="F118" s="1">
        <f>(B118-MIN($B$2:$B$137))/(MAX($B$2:$B$137)-MIN($B$2:$B$137))</f>
        <v>0.65183708956419284</v>
      </c>
      <c r="G118" s="1">
        <f>(C118-MIN($C$2:$C$137))/(MAX($C$2:$C$137)-MIN($C$2:$C$137))</f>
        <v>0.43374858437146091</v>
      </c>
      <c r="H118" s="1">
        <f t="shared" si="1"/>
        <v>0.54279283696782687</v>
      </c>
    </row>
    <row r="119" spans="1:8" x14ac:dyDescent="0.25">
      <c r="A119" s="1" t="s">
        <v>120</v>
      </c>
      <c r="B119" s="3">
        <v>95531529</v>
      </c>
      <c r="C119" s="2">
        <v>55</v>
      </c>
      <c r="F119" s="1">
        <f>(B119-MIN($B$2:$B$137))/(MAX($B$2:$B$137)-MIN($B$2:$B$137))</f>
        <v>7.9371108230082144E-2</v>
      </c>
      <c r="G119" s="1">
        <f>(C119-MIN($C$2:$C$137))/(MAX($C$2:$C$137)-MIN($C$2:$C$137))</f>
        <v>6.1155152887882216E-2</v>
      </c>
      <c r="H119" s="1">
        <f t="shared" si="1"/>
        <v>7.0263130558982173E-2</v>
      </c>
    </row>
    <row r="120" spans="1:8" x14ac:dyDescent="0.25">
      <c r="A120" s="1" t="s">
        <v>121</v>
      </c>
      <c r="B120" s="3">
        <v>31981984</v>
      </c>
      <c r="C120" s="2">
        <v>18</v>
      </c>
      <c r="F120" s="1">
        <f>(B120-MIN($B$2:$B$137))/(MAX($B$2:$B$137)-MIN($B$2:$B$137))</f>
        <v>2.6570912775403431E-2</v>
      </c>
      <c r="G120" s="1">
        <f>(C120-MIN($C$2:$C$137))/(MAX($C$2:$C$137)-MIN($C$2:$C$137))</f>
        <v>1.9252548131370329E-2</v>
      </c>
      <c r="H120" s="1">
        <f t="shared" si="1"/>
        <v>2.2911730453386882E-2</v>
      </c>
    </row>
    <row r="121" spans="1:8" x14ac:dyDescent="0.25">
      <c r="A121" s="1" t="s">
        <v>122</v>
      </c>
      <c r="B121" s="3">
        <v>143251345</v>
      </c>
      <c r="C121" s="2">
        <v>84</v>
      </c>
      <c r="F121" s="1">
        <f>(B121-MIN($B$2:$B$137))/(MAX($B$2:$B$137)-MIN($B$2:$B$137))</f>
        <v>0.11901915939805359</v>
      </c>
      <c r="G121" s="1">
        <f>(C121-MIN($C$2:$C$137))/(MAX($C$2:$C$137)-MIN($C$2:$C$137))</f>
        <v>9.3997734994337487E-2</v>
      </c>
      <c r="H121" s="1">
        <f t="shared" si="1"/>
        <v>0.10650844719619554</v>
      </c>
    </row>
    <row r="122" spans="1:8" x14ac:dyDescent="0.25">
      <c r="A122" s="1" t="s">
        <v>123</v>
      </c>
      <c r="B122" s="3">
        <v>87091089</v>
      </c>
      <c r="C122" s="2">
        <v>55</v>
      </c>
      <c r="F122" s="1">
        <f>(B122-MIN($B$2:$B$137))/(MAX($B$2:$B$137)-MIN($B$2:$B$137))</f>
        <v>7.2358361219486106E-2</v>
      </c>
      <c r="G122" s="1">
        <f>(C122-MIN($C$2:$C$137))/(MAX($C$2:$C$137)-MIN($C$2:$C$137))</f>
        <v>6.1155152887882216E-2</v>
      </c>
      <c r="H122" s="1">
        <f t="shared" si="1"/>
        <v>6.6756757053684168E-2</v>
      </c>
    </row>
    <row r="123" spans="1:8" x14ac:dyDescent="0.25">
      <c r="A123" s="1" t="s">
        <v>124</v>
      </c>
      <c r="B123" s="3">
        <v>47366665</v>
      </c>
      <c r="C123" s="2">
        <v>26</v>
      </c>
      <c r="F123" s="1">
        <f>(B123-MIN($B$2:$B$137))/(MAX($B$2:$B$137)-MIN($B$2:$B$137))</f>
        <v>3.9353288539193426E-2</v>
      </c>
      <c r="G123" s="1">
        <f>(C123-MIN($C$2:$C$137))/(MAX($C$2:$C$137)-MIN($C$2:$C$137))</f>
        <v>2.8312570781426953E-2</v>
      </c>
      <c r="H123" s="1">
        <f t="shared" si="1"/>
        <v>3.3832929660310193E-2</v>
      </c>
    </row>
    <row r="124" spans="1:8" x14ac:dyDescent="0.25">
      <c r="A124" s="1" t="s">
        <v>125</v>
      </c>
      <c r="B124" s="3">
        <v>50238738</v>
      </c>
      <c r="C124" s="2">
        <v>25</v>
      </c>
      <c r="F124" s="1">
        <f>(B124-MIN($B$2:$B$137))/(MAX($B$2:$B$137)-MIN($B$2:$B$137))</f>
        <v>4.1739552921733154E-2</v>
      </c>
      <c r="G124" s="1">
        <f>(C124-MIN($C$2:$C$137))/(MAX($C$2:$C$137)-MIN($C$2:$C$137))</f>
        <v>2.7180067950169876E-2</v>
      </c>
      <c r="H124" s="1">
        <f t="shared" si="1"/>
        <v>3.4459810435951518E-2</v>
      </c>
    </row>
    <row r="125" spans="1:8" x14ac:dyDescent="0.25">
      <c r="A125" s="1" t="s">
        <v>126</v>
      </c>
      <c r="B125" s="3">
        <v>108547739</v>
      </c>
      <c r="C125" s="2">
        <v>55</v>
      </c>
      <c r="F125" s="1">
        <f>(B125-MIN($B$2:$B$137))/(MAX($B$2:$B$137)-MIN($B$2:$B$137))</f>
        <v>9.0185637776739686E-2</v>
      </c>
      <c r="G125" s="1">
        <f>(C125-MIN($C$2:$C$137))/(MAX($C$2:$C$137)-MIN($C$2:$C$137))</f>
        <v>6.1155152887882216E-2</v>
      </c>
      <c r="H125" s="1">
        <f t="shared" si="1"/>
        <v>7.5670395332310958E-2</v>
      </c>
    </row>
    <row r="126" spans="1:8" x14ac:dyDescent="0.25">
      <c r="A126" s="1" t="s">
        <v>127</v>
      </c>
      <c r="B126" s="3">
        <v>1621622</v>
      </c>
      <c r="C126" s="2">
        <v>1</v>
      </c>
      <c r="F126" s="1">
        <f>(B126-MIN($B$2:$B$137))/(MAX($B$2:$B$137)-MIN($B$2:$B$137))</f>
        <v>1.3459792581799754E-3</v>
      </c>
      <c r="G126" s="1">
        <f>(C126-MIN($C$2:$C$137))/(MAX($C$2:$C$137)-MIN($C$2:$C$137))</f>
        <v>0</v>
      </c>
      <c r="H126" s="1">
        <f t="shared" si="1"/>
        <v>6.7298962908998771E-4</v>
      </c>
    </row>
    <row r="127" spans="1:8" x14ac:dyDescent="0.25">
      <c r="A127" s="1" t="s">
        <v>128</v>
      </c>
      <c r="B127" s="3">
        <v>152527922</v>
      </c>
      <c r="C127" s="2">
        <v>78</v>
      </c>
      <c r="F127" s="1">
        <f>(B127-MIN($B$2:$B$137))/(MAX($B$2:$B$137)-MIN($B$2:$B$137))</f>
        <v>0.12672661157179263</v>
      </c>
      <c r="G127" s="1">
        <f>(C127-MIN($C$2:$C$137))/(MAX($C$2:$C$137)-MIN($C$2:$C$137))</f>
        <v>8.7202718006795021E-2</v>
      </c>
      <c r="H127" s="1">
        <f t="shared" si="1"/>
        <v>0.10696466478929383</v>
      </c>
    </row>
    <row r="128" spans="1:8" x14ac:dyDescent="0.25">
      <c r="A128" s="1" t="s">
        <v>129</v>
      </c>
      <c r="B128" s="3">
        <v>32251347</v>
      </c>
      <c r="C128" s="2">
        <v>18</v>
      </c>
      <c r="F128" s="1">
        <f>(B128-MIN($B$2:$B$137))/(MAX($B$2:$B$137)-MIN($B$2:$B$137))</f>
        <v>2.679471326128037E-2</v>
      </c>
      <c r="G128" s="1">
        <f>(C128-MIN($C$2:$C$137))/(MAX($C$2:$C$137)-MIN($C$2:$C$137))</f>
        <v>1.9252548131370329E-2</v>
      </c>
      <c r="H128" s="1">
        <f t="shared" si="1"/>
        <v>2.3023630696325348E-2</v>
      </c>
    </row>
    <row r="129" spans="1:8" x14ac:dyDescent="0.25">
      <c r="A129" s="1" t="s">
        <v>130</v>
      </c>
      <c r="B129" s="3">
        <v>13735134</v>
      </c>
      <c r="C129" s="2">
        <v>10</v>
      </c>
      <c r="F129" s="1">
        <f>(B129-MIN($B$2:$B$137))/(MAX($B$2:$B$137)-MIN($B$2:$B$137))</f>
        <v>1.1410501376199797E-2</v>
      </c>
      <c r="G129" s="1">
        <f>(C129-MIN($C$2:$C$137))/(MAX($C$2:$C$137)-MIN($C$2:$C$137))</f>
        <v>1.0192525481313703E-2</v>
      </c>
      <c r="H129" s="1">
        <f t="shared" si="1"/>
        <v>1.0801513428756751E-2</v>
      </c>
    </row>
    <row r="130" spans="1:8" x14ac:dyDescent="0.25">
      <c r="A130" s="1" t="s">
        <v>131</v>
      </c>
      <c r="B130" s="3">
        <v>941137548</v>
      </c>
      <c r="C130" s="2">
        <v>491</v>
      </c>
      <c r="F130" s="1">
        <f>(B130-MIN($B$2:$B$137))/(MAX($B$2:$B$137)-MIN($B$2:$B$137))</f>
        <v>0.7819436141520798</v>
      </c>
      <c r="G130" s="1">
        <f>(C130-MIN($C$2:$C$137))/(MAX($C$2:$C$137)-MIN($C$2:$C$137))</f>
        <v>0.55492638731596833</v>
      </c>
      <c r="H130" s="1">
        <f t="shared" si="1"/>
        <v>0.66843500073402407</v>
      </c>
    </row>
    <row r="131" spans="1:8" x14ac:dyDescent="0.25">
      <c r="A131" s="1" t="s">
        <v>132</v>
      </c>
      <c r="B131" s="3">
        <v>65614414</v>
      </c>
      <c r="C131" s="2">
        <v>34</v>
      </c>
      <c r="F131" s="1">
        <f>(B131-MIN($B$2:$B$137))/(MAX($B$2:$B$137)-MIN($B$2:$B$137))</f>
        <v>5.4514446873339138E-2</v>
      </c>
      <c r="G131" s="1">
        <f>(C131-MIN($C$2:$C$137))/(MAX($C$2:$C$137)-MIN($C$2:$C$137))</f>
        <v>3.7372593431483581E-2</v>
      </c>
      <c r="H131" s="1">
        <f t="shared" ref="H131:H136" si="2">0.5*(F131)+0.5*(G131)</f>
        <v>4.5943520152411363E-2</v>
      </c>
    </row>
    <row r="132" spans="1:8" x14ac:dyDescent="0.25">
      <c r="A132" s="1" t="s">
        <v>133</v>
      </c>
      <c r="B132" s="3">
        <v>40712609</v>
      </c>
      <c r="C132" s="2">
        <v>24</v>
      </c>
      <c r="F132" s="1">
        <f>(B132-MIN($B$2:$B$137))/(MAX($B$2:$B$137)-MIN($B$2:$B$137))</f>
        <v>3.3824760248921996E-2</v>
      </c>
      <c r="G132" s="1">
        <f>(C132-MIN($C$2:$C$137))/(MAX($C$2:$C$137)-MIN($C$2:$C$137))</f>
        <v>2.6047565118912798E-2</v>
      </c>
      <c r="H132" s="1">
        <f t="shared" si="2"/>
        <v>2.9936162683917397E-2</v>
      </c>
    </row>
    <row r="133" spans="1:8" x14ac:dyDescent="0.25">
      <c r="A133" s="1" t="s">
        <v>134</v>
      </c>
      <c r="B133" s="3">
        <v>1801802</v>
      </c>
      <c r="C133" s="2">
        <v>1</v>
      </c>
      <c r="F133" s="1">
        <f>(B133-MIN($B$2:$B$137))/(MAX($B$2:$B$137)-MIN($B$2:$B$137))</f>
        <v>1.4956819699306892E-3</v>
      </c>
      <c r="G133" s="1">
        <f>(C133-MIN($C$2:$C$137))/(MAX($C$2:$C$137)-MIN($C$2:$C$137))</f>
        <v>0</v>
      </c>
      <c r="H133" s="1">
        <f t="shared" si="2"/>
        <v>7.4784098496534458E-4</v>
      </c>
    </row>
    <row r="134" spans="1:8" x14ac:dyDescent="0.25">
      <c r="A134" s="1" t="s">
        <v>135</v>
      </c>
      <c r="B134" s="3">
        <v>260346838</v>
      </c>
      <c r="C134" s="2">
        <v>139</v>
      </c>
      <c r="F134" s="1">
        <f>(B134-MIN($B$2:$B$137))/(MAX($B$2:$B$137)-MIN($B$2:$B$137))</f>
        <v>0.21630805292611838</v>
      </c>
      <c r="G134" s="1">
        <f>(C134-MIN($C$2:$C$137))/(MAX($C$2:$C$137)-MIN($C$2:$C$137))</f>
        <v>0.15628539071347677</v>
      </c>
      <c r="H134" s="1">
        <f t="shared" si="2"/>
        <v>0.18629672181979756</v>
      </c>
    </row>
    <row r="135" spans="1:8" x14ac:dyDescent="0.25">
      <c r="A135" s="1" t="s">
        <v>136</v>
      </c>
      <c r="B135" s="3">
        <v>45622074</v>
      </c>
      <c r="C135" s="2">
        <v>23</v>
      </c>
      <c r="F135" s="1">
        <f>(B135-MIN($B$2:$B$137))/(MAX($B$2:$B$137)-MIN($B$2:$B$137))</f>
        <v>3.7903793569741273E-2</v>
      </c>
      <c r="G135" s="1">
        <f>(C135-MIN($C$2:$C$137))/(MAX($C$2:$C$137)-MIN($C$2:$C$137))</f>
        <v>2.491506228765572E-2</v>
      </c>
      <c r="H135" s="1">
        <f t="shared" si="2"/>
        <v>3.1409427928698497E-2</v>
      </c>
    </row>
    <row r="136" spans="1:8" x14ac:dyDescent="0.25">
      <c r="A136" s="1" t="s">
        <v>137</v>
      </c>
      <c r="B136" s="3">
        <v>377041429</v>
      </c>
      <c r="C136" s="2">
        <v>188</v>
      </c>
      <c r="F136" s="1">
        <f>(B136-MIN($B$2:$B$137))/(MAX($B$2:$B$137)-MIN($B$2:$B$137))</f>
        <v>0.31326385667426154</v>
      </c>
      <c r="G136" s="1">
        <f>(C136-MIN($C$2:$C$137))/(MAX($C$2:$C$137)-MIN($C$2:$C$137))</f>
        <v>0.21177802944507362</v>
      </c>
      <c r="H136" s="1">
        <f t="shared" si="2"/>
        <v>0.26252094305966756</v>
      </c>
    </row>
    <row r="137" spans="1:8" x14ac:dyDescent="0.25">
      <c r="A137" s="1" t="s">
        <v>138</v>
      </c>
      <c r="B137" s="3">
        <v>243302673</v>
      </c>
      <c r="C137" s="2">
        <v>123</v>
      </c>
      <c r="F137" s="1">
        <f>(B137-MIN($B$2:$B$137))/(MAX($B$2:$B$137)-MIN($B$2:$B$137))</f>
        <v>0.20214689341881123</v>
      </c>
      <c r="G137" s="1">
        <f>(C137-MIN($C$2:$C$137))/(MAX($C$2:$C$137)-MIN($C$2:$C$137))</f>
        <v>0.13816534541336353</v>
      </c>
      <c r="H137" s="1">
        <f>0.5*(F137)+0.5*(G137)</f>
        <v>0.17015611941608738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94DA9-1D19-4E1B-8B55-2518759FA5EB}">
  <dimension ref="A1:J93"/>
  <sheetViews>
    <sheetView zoomScale="55" zoomScaleNormal="55" workbookViewId="0">
      <selection activeCell="J34" sqref="J34"/>
    </sheetView>
  </sheetViews>
  <sheetFormatPr defaultRowHeight="15" x14ac:dyDescent="0.25"/>
  <cols>
    <col min="1" max="1" width="17.28515625" customWidth="1"/>
    <col min="2" max="2" width="20" customWidth="1"/>
    <col min="5" max="5" width="13" customWidth="1"/>
    <col min="6" max="6" width="12.28515625" customWidth="1"/>
    <col min="7" max="7" width="12.5703125" customWidth="1"/>
    <col min="8" max="8" width="17.5703125" customWidth="1"/>
    <col min="9" max="9" width="17.85546875" customWidth="1"/>
    <col min="10" max="10" width="18.7109375" customWidth="1"/>
  </cols>
  <sheetData>
    <row r="1" spans="1:8" x14ac:dyDescent="0.25">
      <c r="B1" s="13" t="s">
        <v>149</v>
      </c>
      <c r="C1" s="13"/>
      <c r="D1" s="13"/>
      <c r="E1" s="13"/>
      <c r="F1" s="13"/>
    </row>
    <row r="3" spans="1:8" x14ac:dyDescent="0.25">
      <c r="A3" s="7" t="s">
        <v>143</v>
      </c>
      <c r="B3" s="7" t="s">
        <v>144</v>
      </c>
      <c r="E3" s="6" t="s">
        <v>145</v>
      </c>
      <c r="F3" s="6" t="s">
        <v>146</v>
      </c>
      <c r="G3" s="6" t="s">
        <v>147</v>
      </c>
      <c r="H3" s="6" t="s">
        <v>148</v>
      </c>
    </row>
    <row r="4" spans="1:8" x14ac:dyDescent="0.25">
      <c r="A4" s="2">
        <f>'Data Set'!H97</f>
        <v>2.5704436238836247E-2</v>
      </c>
      <c r="B4" s="2">
        <v>2.5639771833823901E-2</v>
      </c>
      <c r="E4" s="1">
        <f>ABS(A4-B4)</f>
        <v>6.4664405012345577E-5</v>
      </c>
      <c r="F4" s="1">
        <f>IF(A4=0,"",ABS((A4-B4)/A4)*100)</f>
        <v>0.2515690459479738</v>
      </c>
      <c r="G4" s="1">
        <f>(A4-B4)^2</f>
        <v>4.1814852756006638E-9</v>
      </c>
      <c r="H4" s="10">
        <v>0.99990000000000001</v>
      </c>
    </row>
    <row r="5" spans="1:8" x14ac:dyDescent="0.25">
      <c r="A5" s="2">
        <f>'Data Set'!H98</f>
        <v>0.2049736526518354</v>
      </c>
      <c r="B5" s="2">
        <v>0.20497225135538699</v>
      </c>
      <c r="E5" s="1">
        <f t="shared" ref="E5:E44" si="0">ABS(A5-B5)</f>
        <v>1.4012964484055868E-6</v>
      </c>
      <c r="F5" s="1">
        <f t="shared" ref="F5:F44" si="1">IF(A5=0,"",ABS((A5-B5)/A5)*100)</f>
        <v>6.8364710794601683E-4</v>
      </c>
      <c r="G5" s="1">
        <f t="shared" ref="G5:G44" si="2">(A5-B5)^2</f>
        <v>1.9636317363141114E-12</v>
      </c>
    </row>
    <row r="6" spans="1:8" x14ac:dyDescent="0.25">
      <c r="A6" s="2">
        <f>'Data Set'!H99</f>
        <v>5.613933341275355E-3</v>
      </c>
      <c r="B6" s="2">
        <v>5.5398593358418902E-3</v>
      </c>
      <c r="E6" s="1">
        <f t="shared" si="0"/>
        <v>7.4074005433464804E-5</v>
      </c>
      <c r="F6" s="1">
        <f t="shared" si="1"/>
        <v>1.3194671352588043</v>
      </c>
      <c r="G6" s="1">
        <f t="shared" si="2"/>
        <v>5.4869582809569736E-9</v>
      </c>
    </row>
    <row r="7" spans="1:8" x14ac:dyDescent="0.25">
      <c r="A7" s="2">
        <f>'Data Set'!H100</f>
        <v>8.2269234084070134E-4</v>
      </c>
      <c r="B7" s="2">
        <v>1.08801219360877E-3</v>
      </c>
      <c r="E7" s="1">
        <f t="shared" si="0"/>
        <v>2.653198527680687E-4</v>
      </c>
      <c r="F7" s="1">
        <f t="shared" si="1"/>
        <v>32.25019118288386</v>
      </c>
      <c r="G7" s="1">
        <f t="shared" si="2"/>
        <v>7.0394624272869654E-8</v>
      </c>
    </row>
    <row r="8" spans="1:8" x14ac:dyDescent="0.25">
      <c r="A8" s="2">
        <f>'Data Set'!H101</f>
        <v>0.2698664967492741</v>
      </c>
      <c r="B8" s="2">
        <v>0.26989089061192201</v>
      </c>
      <c r="E8" s="1">
        <f t="shared" si="0"/>
        <v>2.4393862647908993E-5</v>
      </c>
      <c r="F8" s="1">
        <f t="shared" si="1"/>
        <v>9.0392334512619001E-3</v>
      </c>
      <c r="G8" s="1">
        <f t="shared" si="2"/>
        <v>5.9506053488504952E-10</v>
      </c>
    </row>
    <row r="9" spans="1:8" x14ac:dyDescent="0.25">
      <c r="A9" s="2">
        <f>'Data Set'!H102</f>
        <v>3.1341090122399369E-3</v>
      </c>
      <c r="B9" s="2">
        <v>2.9258089629402E-3</v>
      </c>
      <c r="E9" s="1">
        <f t="shared" si="0"/>
        <v>2.0830004929973684E-4</v>
      </c>
      <c r="F9" s="1">
        <f t="shared" si="1"/>
        <v>6.6462285927593028</v>
      </c>
      <c r="G9" s="1">
        <f t="shared" si="2"/>
        <v>4.3388910538272798E-8</v>
      </c>
    </row>
    <row r="10" spans="1:8" x14ac:dyDescent="0.25">
      <c r="A10" s="2">
        <f>'Data Set'!H103</f>
        <v>0.3843485990407518</v>
      </c>
      <c r="B10" s="2">
        <v>0.38435280792825999</v>
      </c>
      <c r="E10" s="1">
        <f t="shared" si="0"/>
        <v>4.2088875081836008E-6</v>
      </c>
      <c r="F10" s="1">
        <f t="shared" si="1"/>
        <v>1.0950703394491468E-3</v>
      </c>
      <c r="G10" s="1">
        <f t="shared" si="2"/>
        <v>1.7714734056543962E-11</v>
      </c>
    </row>
    <row r="11" spans="1:8" x14ac:dyDescent="0.25">
      <c r="A11" s="2">
        <f>'Data Set'!H104</f>
        <v>0.21507429618410182</v>
      </c>
      <c r="B11" s="2">
        <v>0.21510088237585301</v>
      </c>
      <c r="E11" s="1">
        <f t="shared" si="0"/>
        <v>2.6586191751193367E-5</v>
      </c>
      <c r="F11" s="1">
        <f t="shared" si="1"/>
        <v>1.2361398931853671E-2</v>
      </c>
      <c r="G11" s="1">
        <f t="shared" si="2"/>
        <v>7.0682559183122219E-10</v>
      </c>
    </row>
    <row r="12" spans="1:8" x14ac:dyDescent="0.25">
      <c r="A12" s="2">
        <f>'Data Set'!H105</f>
        <v>8.6551477774341849E-3</v>
      </c>
      <c r="B12" s="2">
        <v>8.7339707282688694E-3</v>
      </c>
      <c r="E12" s="1">
        <f t="shared" si="0"/>
        <v>7.8822950834684519E-5</v>
      </c>
      <c r="F12" s="1">
        <f t="shared" si="1"/>
        <v>0.9107060082809072</v>
      </c>
      <c r="G12" s="1">
        <f t="shared" si="2"/>
        <v>6.213057578287093E-9</v>
      </c>
    </row>
    <row r="13" spans="1:8" x14ac:dyDescent="0.25">
      <c r="A13" s="2">
        <f>'Data Set'!H106</f>
        <v>4.9016171861735527E-2</v>
      </c>
      <c r="B13" s="2">
        <v>4.9025540879964899E-2</v>
      </c>
      <c r="E13" s="1">
        <f t="shared" si="0"/>
        <v>9.3690182293715285E-6</v>
      </c>
      <c r="F13" s="1">
        <f t="shared" si="1"/>
        <v>1.911413697462868E-2</v>
      </c>
      <c r="G13" s="1">
        <f t="shared" si="2"/>
        <v>8.777850258229601E-11</v>
      </c>
    </row>
    <row r="14" spans="1:8" x14ac:dyDescent="0.25">
      <c r="A14" s="2">
        <f>'Data Set'!H107</f>
        <v>8.8954211283046106E-3</v>
      </c>
      <c r="B14" s="2">
        <v>9.0053676718962992E-3</v>
      </c>
      <c r="E14" s="1">
        <f t="shared" si="0"/>
        <v>1.0994654359168868E-4</v>
      </c>
      <c r="F14" s="1">
        <f t="shared" si="1"/>
        <v>1.235990314633294</v>
      </c>
      <c r="G14" s="1">
        <f t="shared" si="2"/>
        <v>1.2088242447759099E-8</v>
      </c>
    </row>
    <row r="15" spans="1:8" x14ac:dyDescent="0.25">
      <c r="A15" s="2">
        <f>'Data Set'!H108</f>
        <v>1.0093044436965033E-2</v>
      </c>
      <c r="B15" s="2">
        <v>1.0212125913337301E-2</v>
      </c>
      <c r="E15" s="1">
        <f t="shared" si="0"/>
        <v>1.1908147637226807E-4</v>
      </c>
      <c r="F15" s="1">
        <f t="shared" si="1"/>
        <v>1.1798370364460193</v>
      </c>
      <c r="G15" s="1">
        <f t="shared" si="2"/>
        <v>1.4180398014999039E-8</v>
      </c>
    </row>
    <row r="16" spans="1:8" x14ac:dyDescent="0.25">
      <c r="A16" s="2">
        <f>'Data Set'!H109</f>
        <v>0.19031400702389673</v>
      </c>
      <c r="B16" s="2">
        <v>0.19033633902651401</v>
      </c>
      <c r="E16" s="1">
        <f t="shared" si="0"/>
        <v>2.2332002617281299E-5</v>
      </c>
      <c r="F16" s="1">
        <f t="shared" si="1"/>
        <v>1.1734292691592159E-2</v>
      </c>
      <c r="G16" s="1">
        <f t="shared" si="2"/>
        <v>4.9871834089825875E-10</v>
      </c>
    </row>
    <row r="17" spans="1:7" x14ac:dyDescent="0.25">
      <c r="A17" s="2">
        <f>'Data Set'!H110</f>
        <v>4.7824536863753347E-2</v>
      </c>
      <c r="B17" s="2">
        <v>4.7831921728780397E-2</v>
      </c>
      <c r="E17" s="1">
        <f t="shared" si="0"/>
        <v>7.3848650270491589E-6</v>
      </c>
      <c r="F17" s="1">
        <f t="shared" si="1"/>
        <v>1.5441581897777281E-2</v>
      </c>
      <c r="G17" s="1">
        <f t="shared" si="2"/>
        <v>5.4536231467733777E-11</v>
      </c>
    </row>
    <row r="18" spans="1:7" x14ac:dyDescent="0.25">
      <c r="A18" s="2">
        <f>'Data Set'!H111</f>
        <v>1.6134978240953109E-3</v>
      </c>
      <c r="B18" s="2">
        <v>1.5819013012347001E-3</v>
      </c>
      <c r="E18" s="1">
        <f t="shared" si="0"/>
        <v>3.1596522860610765E-5</v>
      </c>
      <c r="F18" s="1">
        <f t="shared" si="1"/>
        <v>1.9582625020474975</v>
      </c>
      <c r="G18" s="1">
        <f t="shared" si="2"/>
        <v>9.9834025688109876E-10</v>
      </c>
    </row>
    <row r="19" spans="1:7" x14ac:dyDescent="0.25">
      <c r="A19" s="2">
        <f>'Data Set'!H112</f>
        <v>2.668386725801988E-2</v>
      </c>
      <c r="B19" s="2">
        <v>2.65617985054615E-2</v>
      </c>
      <c r="E19" s="1">
        <f t="shared" si="0"/>
        <v>1.2206875255837968E-4</v>
      </c>
      <c r="F19" s="1">
        <f t="shared" si="1"/>
        <v>0.45746274847657897</v>
      </c>
      <c r="G19" s="1">
        <f t="shared" si="2"/>
        <v>1.4900780351158926E-8</v>
      </c>
    </row>
    <row r="20" spans="1:7" x14ac:dyDescent="0.25">
      <c r="A20" s="2">
        <f>'Data Set'!H113</f>
        <v>6.9096569582502487E-2</v>
      </c>
      <c r="B20" s="2">
        <v>6.9044948382156301E-2</v>
      </c>
      <c r="E20" s="1">
        <f t="shared" si="0"/>
        <v>5.162120034618578E-5</v>
      </c>
      <c r="F20" s="1">
        <f t="shared" si="1"/>
        <v>7.4708774484888413E-2</v>
      </c>
      <c r="G20" s="1">
        <f t="shared" si="2"/>
        <v>2.664748325181051E-9</v>
      </c>
    </row>
    <row r="21" spans="1:7" x14ac:dyDescent="0.25">
      <c r="A21" s="2">
        <f>'Data Set'!H114</f>
        <v>0.12500424039472879</v>
      </c>
      <c r="B21" s="2">
        <v>0.12499737463708201</v>
      </c>
      <c r="E21" s="1">
        <f t="shared" si="0"/>
        <v>6.8657576467873183E-6</v>
      </c>
      <c r="F21" s="1">
        <f t="shared" si="1"/>
        <v>5.4924197972062031E-3</v>
      </c>
      <c r="G21" s="1">
        <f t="shared" si="2"/>
        <v>4.7138628064418533E-11</v>
      </c>
    </row>
    <row r="22" spans="1:7" x14ac:dyDescent="0.25">
      <c r="A22" s="2">
        <f>'Data Set'!H115</f>
        <v>5.0476819256468153E-3</v>
      </c>
      <c r="B22" s="2">
        <v>5.0024950893701702E-3</v>
      </c>
      <c r="E22" s="1">
        <f t="shared" si="0"/>
        <v>4.5186836276645166E-5</v>
      </c>
      <c r="F22" s="1">
        <f t="shared" si="1"/>
        <v>0.89519975589299594</v>
      </c>
      <c r="G22" s="1">
        <f t="shared" si="2"/>
        <v>2.0418501726923357E-9</v>
      </c>
    </row>
    <row r="23" spans="1:7" x14ac:dyDescent="0.25">
      <c r="A23" s="2">
        <f>'Data Set'!H116</f>
        <v>0.22206074675631407</v>
      </c>
      <c r="B23" s="2">
        <v>0.222101044490986</v>
      </c>
      <c r="E23" s="1">
        <f t="shared" si="0"/>
        <v>4.0297734671929097E-5</v>
      </c>
      <c r="F23" s="1">
        <f t="shared" si="1"/>
        <v>1.8147167052514325E-2</v>
      </c>
      <c r="G23" s="1">
        <f t="shared" si="2"/>
        <v>1.6239074196891965E-9</v>
      </c>
    </row>
    <row r="24" spans="1:7" x14ac:dyDescent="0.25">
      <c r="A24" s="2">
        <f>'Data Set'!H117</f>
        <v>0.12724461894741837</v>
      </c>
      <c r="B24" s="2">
        <v>0.127229618608558</v>
      </c>
      <c r="E24" s="1">
        <f t="shared" si="0"/>
        <v>1.5000338860371443E-5</v>
      </c>
      <c r="F24" s="1">
        <f t="shared" si="1"/>
        <v>1.1788584055228356E-2</v>
      </c>
      <c r="G24" s="1">
        <f t="shared" si="2"/>
        <v>2.2501016592596962E-10</v>
      </c>
    </row>
    <row r="25" spans="1:7" x14ac:dyDescent="0.25">
      <c r="A25" s="2">
        <f>'Data Set'!H118</f>
        <v>0.54279283696782687</v>
      </c>
      <c r="B25" s="2">
        <v>0.54274143749853299</v>
      </c>
      <c r="E25" s="1">
        <f t="shared" si="0"/>
        <v>5.1399469293889055E-5</v>
      </c>
      <c r="F25" s="1">
        <f t="shared" si="1"/>
        <v>9.4694450245546759E-3</v>
      </c>
      <c r="G25" s="1">
        <f t="shared" si="2"/>
        <v>2.6419054436934437E-9</v>
      </c>
    </row>
    <row r="26" spans="1:7" x14ac:dyDescent="0.25">
      <c r="A26" s="2">
        <f>'Data Set'!H119</f>
        <v>7.0263130558982173E-2</v>
      </c>
      <c r="B26" s="2">
        <v>7.0186428142883894E-2</v>
      </c>
      <c r="E26" s="1">
        <f t="shared" si="0"/>
        <v>7.6702416098278769E-5</v>
      </c>
      <c r="F26" s="1">
        <f t="shared" si="1"/>
        <v>0.1091645298011468</v>
      </c>
      <c r="G26" s="1">
        <f t="shared" si="2"/>
        <v>5.8832606353134943E-9</v>
      </c>
    </row>
    <row r="27" spans="1:7" x14ac:dyDescent="0.25">
      <c r="A27" s="2">
        <f>'Data Set'!H120</f>
        <v>2.2911730453386882E-2</v>
      </c>
      <c r="B27" s="2">
        <v>2.27214440416116E-2</v>
      </c>
      <c r="E27" s="1">
        <f t="shared" si="0"/>
        <v>1.9028641177528186E-4</v>
      </c>
      <c r="F27" s="1">
        <f t="shared" si="1"/>
        <v>0.83051959851925172</v>
      </c>
      <c r="G27" s="1">
        <f t="shared" si="2"/>
        <v>3.6208918506312128E-8</v>
      </c>
    </row>
    <row r="28" spans="1:7" x14ac:dyDescent="0.25">
      <c r="A28" s="2">
        <f>'Data Set'!H121</f>
        <v>0.10650844719619554</v>
      </c>
      <c r="B28" s="2">
        <v>0.106548413139263</v>
      </c>
      <c r="E28" s="1">
        <f t="shared" si="0"/>
        <v>3.9965943067460374E-5</v>
      </c>
      <c r="F28" s="1">
        <f t="shared" si="1"/>
        <v>3.7523730858492838E-2</v>
      </c>
      <c r="G28" s="1">
        <f t="shared" si="2"/>
        <v>1.5972766052714839E-9</v>
      </c>
    </row>
    <row r="29" spans="1:7" x14ac:dyDescent="0.25">
      <c r="A29" s="2">
        <f>'Data Set'!H122</f>
        <v>6.6756757053684168E-2</v>
      </c>
      <c r="B29" s="2">
        <v>6.6644244335731906E-2</v>
      </c>
      <c r="E29" s="1">
        <f t="shared" si="0"/>
        <v>1.1251271795226225E-4</v>
      </c>
      <c r="F29" s="1">
        <f t="shared" si="1"/>
        <v>0.16854131764037347</v>
      </c>
      <c r="G29" s="1">
        <f t="shared" si="2"/>
        <v>1.2659111701005318E-8</v>
      </c>
    </row>
    <row r="30" spans="1:7" x14ac:dyDescent="0.25">
      <c r="A30" s="2">
        <f>'Data Set'!H123</f>
        <v>3.3832929660310193E-2</v>
      </c>
      <c r="B30" s="2">
        <v>3.3900448582159501E-2</v>
      </c>
      <c r="E30" s="1">
        <f t="shared" si="0"/>
        <v>6.7518921849307745E-5</v>
      </c>
      <c r="F30" s="1">
        <f t="shared" si="1"/>
        <v>0.19956569687346637</v>
      </c>
      <c r="G30" s="1">
        <f t="shared" si="2"/>
        <v>4.5588048076929264E-9</v>
      </c>
    </row>
    <row r="31" spans="1:7" x14ac:dyDescent="0.25">
      <c r="A31" s="2">
        <f>'Data Set'!H124</f>
        <v>3.4459810435951518E-2</v>
      </c>
      <c r="B31" s="2">
        <v>3.4596037270607803E-2</v>
      </c>
      <c r="E31" s="1">
        <f t="shared" si="0"/>
        <v>1.3622683465628477E-4</v>
      </c>
      <c r="F31" s="1">
        <f t="shared" si="1"/>
        <v>0.39532090552117755</v>
      </c>
      <c r="G31" s="1">
        <f t="shared" si="2"/>
        <v>1.855775048047075E-8</v>
      </c>
    </row>
    <row r="32" spans="1:7" x14ac:dyDescent="0.25">
      <c r="A32" s="2">
        <f>'Data Set'!H125</f>
        <v>7.5670395332310958E-2</v>
      </c>
      <c r="B32" s="2">
        <v>7.5654295001738897E-2</v>
      </c>
      <c r="E32" s="1">
        <f t="shared" si="0"/>
        <v>1.6100330572060839E-5</v>
      </c>
      <c r="F32" s="1">
        <f t="shared" si="1"/>
        <v>2.1276921445111126E-2</v>
      </c>
      <c r="G32" s="1">
        <f t="shared" si="2"/>
        <v>2.5922064452963692E-10</v>
      </c>
    </row>
    <row r="33" spans="1:7" x14ac:dyDescent="0.25">
      <c r="A33" s="2">
        <f>'Data Set'!H126</f>
        <v>6.7298962908998771E-4</v>
      </c>
      <c r="B33" s="2">
        <v>9.8941189186507695E-4</v>
      </c>
      <c r="E33" s="1">
        <f t="shared" si="0"/>
        <v>3.1642226277508925E-4</v>
      </c>
      <c r="F33" s="1">
        <f t="shared" si="1"/>
        <v>47.017405484086495</v>
      </c>
      <c r="G33" s="1">
        <f t="shared" si="2"/>
        <v>1.0012304837970763E-7</v>
      </c>
    </row>
    <row r="34" spans="1:7" x14ac:dyDescent="0.25">
      <c r="A34" s="2">
        <f>'Data Set'!H127</f>
        <v>0.10696466478929383</v>
      </c>
      <c r="B34" s="2">
        <v>0.10700562255292401</v>
      </c>
      <c r="E34" s="1">
        <f t="shared" si="0"/>
        <v>4.095776363018111E-5</v>
      </c>
      <c r="F34" s="1">
        <f t="shared" si="1"/>
        <v>3.8290928794908544E-2</v>
      </c>
      <c r="G34" s="1">
        <f t="shared" si="2"/>
        <v>1.6775384015857864E-9</v>
      </c>
    </row>
    <row r="35" spans="1:7" x14ac:dyDescent="0.25">
      <c r="A35" s="2">
        <f>'Data Set'!H128</f>
        <v>2.3023630696325348E-2</v>
      </c>
      <c r="B35" s="2">
        <v>2.2840753752586901E-2</v>
      </c>
      <c r="E35" s="1">
        <f t="shared" si="0"/>
        <v>1.8287694373844698E-4</v>
      </c>
      <c r="F35" s="1">
        <f t="shared" si="1"/>
        <v>0.79430106463458328</v>
      </c>
      <c r="G35" s="1">
        <f t="shared" si="2"/>
        <v>3.3443976551115102E-8</v>
      </c>
    </row>
    <row r="36" spans="1:7" x14ac:dyDescent="0.25">
      <c r="A36" s="2">
        <f>'Data Set'!H129</f>
        <v>1.0801513428756751E-2</v>
      </c>
      <c r="B36" s="2">
        <v>1.0866544644182999E-2</v>
      </c>
      <c r="E36" s="1">
        <f t="shared" si="0"/>
        <v>6.5031215426248137E-5</v>
      </c>
      <c r="F36" s="1">
        <f t="shared" si="1"/>
        <v>0.60205651601669308</v>
      </c>
      <c r="G36" s="1">
        <f t="shared" si="2"/>
        <v>4.229058979815094E-9</v>
      </c>
    </row>
    <row r="37" spans="1:7" x14ac:dyDescent="0.25">
      <c r="A37" s="2">
        <f>'Data Set'!H130</f>
        <v>0.66843500073402407</v>
      </c>
      <c r="B37" s="2">
        <v>0.67701679943890702</v>
      </c>
      <c r="E37" s="1">
        <f t="shared" si="0"/>
        <v>8.5817987048829592E-3</v>
      </c>
      <c r="F37" s="1">
        <f t="shared" si="1"/>
        <v>1.2838643541195607</v>
      </c>
      <c r="G37" s="1">
        <f t="shared" si="2"/>
        <v>7.364726901113083E-5</v>
      </c>
    </row>
    <row r="38" spans="1:7" x14ac:dyDescent="0.25">
      <c r="A38" s="2">
        <f>'Data Set'!H131</f>
        <v>4.5943520152411363E-2</v>
      </c>
      <c r="B38" s="2">
        <v>4.6019434921012202E-2</v>
      </c>
      <c r="E38" s="1">
        <f t="shared" si="0"/>
        <v>7.5914768600839067E-5</v>
      </c>
      <c r="F38" s="1">
        <f t="shared" si="1"/>
        <v>0.16523498493150324</v>
      </c>
      <c r="G38" s="1">
        <f t="shared" si="2"/>
        <v>5.7630520917189412E-9</v>
      </c>
    </row>
    <row r="39" spans="1:7" x14ac:dyDescent="0.25">
      <c r="A39" s="2">
        <f>'Data Set'!H132</f>
        <v>2.9936162683917397E-2</v>
      </c>
      <c r="B39" s="2">
        <v>2.98735341307684E-2</v>
      </c>
      <c r="E39" s="1">
        <f t="shared" si="0"/>
        <v>6.2628553148997429E-5</v>
      </c>
      <c r="F39" s="1">
        <f t="shared" si="1"/>
        <v>0.2092070176470659</v>
      </c>
      <c r="G39" s="1">
        <f t="shared" si="2"/>
        <v>3.9223356695367957E-9</v>
      </c>
    </row>
    <row r="40" spans="1:7" x14ac:dyDescent="0.25">
      <c r="A40" s="2">
        <f>'Data Set'!H133</f>
        <v>7.4784098496534458E-4</v>
      </c>
      <c r="B40" s="2">
        <v>1.0380217190742399E-3</v>
      </c>
      <c r="E40" s="1">
        <f t="shared" si="0"/>
        <v>2.9018073410889533E-4</v>
      </c>
      <c r="F40" s="1">
        <f t="shared" si="1"/>
        <v>38.802464687375014</v>
      </c>
      <c r="G40" s="1">
        <f t="shared" si="2"/>
        <v>8.4204858447977402E-8</v>
      </c>
    </row>
    <row r="41" spans="1:7" x14ac:dyDescent="0.25">
      <c r="A41" s="2">
        <f>'Data Set'!H134</f>
        <v>0.18629672181979756</v>
      </c>
      <c r="B41" s="2">
        <v>0.18626926185256901</v>
      </c>
      <c r="E41" s="1">
        <f t="shared" si="0"/>
        <v>2.7459967228554705E-5</v>
      </c>
      <c r="F41" s="1">
        <f t="shared" si="1"/>
        <v>1.4739908979781394E-2</v>
      </c>
      <c r="G41" s="1">
        <f t="shared" si="2"/>
        <v>7.5404980019329839E-10</v>
      </c>
    </row>
    <row r="42" spans="1:7" x14ac:dyDescent="0.25">
      <c r="A42" s="2">
        <f>'Data Set'!H135</f>
        <v>3.1409427928698497E-2</v>
      </c>
      <c r="B42" s="2">
        <v>3.1489979160417403E-2</v>
      </c>
      <c r="E42" s="1">
        <f t="shared" si="0"/>
        <v>8.0551231718906102E-5</v>
      </c>
      <c r="F42" s="1">
        <f t="shared" si="1"/>
        <v>0.25645558366030347</v>
      </c>
      <c r="G42" s="1">
        <f t="shared" si="2"/>
        <v>6.4885009314329046E-9</v>
      </c>
    </row>
    <row r="43" spans="1:7" x14ac:dyDescent="0.25">
      <c r="A43" s="2">
        <f>'Data Set'!H136</f>
        <v>0.26252094305966756</v>
      </c>
      <c r="B43" s="2">
        <v>0.26254662054700201</v>
      </c>
      <c r="E43" s="1">
        <f t="shared" si="0"/>
        <v>2.5677487334452298E-5</v>
      </c>
      <c r="F43" s="1">
        <f t="shared" si="1"/>
        <v>9.7811195690456366E-3</v>
      </c>
      <c r="G43" s="1">
        <f t="shared" si="2"/>
        <v>6.5933335581095814E-10</v>
      </c>
    </row>
    <row r="44" spans="1:7" x14ac:dyDescent="0.25">
      <c r="A44" s="2">
        <f>'Data Set'!H137</f>
        <v>0.17015611941608738</v>
      </c>
      <c r="B44" s="2">
        <v>0.17008997183609401</v>
      </c>
      <c r="E44" s="1">
        <f t="shared" si="0"/>
        <v>6.6147579993375283E-5</v>
      </c>
      <c r="F44" s="1">
        <f t="shared" si="1"/>
        <v>3.8874640665507193E-2</v>
      </c>
      <c r="G44" s="1">
        <f t="shared" si="2"/>
        <v>4.3755023389799822E-9</v>
      </c>
    </row>
    <row r="45" spans="1:7" x14ac:dyDescent="0.25">
      <c r="E45" s="9">
        <f>AVERAGE(E4:E44)</f>
        <v>2.8865567825888609E-4</v>
      </c>
      <c r="F45" s="9">
        <f>AVERAGE(F4:F44)</f>
        <v>3.3728921723311127</v>
      </c>
      <c r="G45" s="9">
        <f>SQRT(AVERAGE(G3:G44))</f>
        <v>1.3448698782301217E-3</v>
      </c>
    </row>
    <row r="50" spans="1:10" x14ac:dyDescent="0.25">
      <c r="A50" s="13" t="s">
        <v>150</v>
      </c>
      <c r="B50" s="13"/>
      <c r="C50" s="13"/>
      <c r="D50" s="13"/>
      <c r="E50" s="13"/>
      <c r="F50" s="13"/>
      <c r="G50" s="13"/>
    </row>
    <row r="52" spans="1:10" ht="45" x14ac:dyDescent="0.25">
      <c r="A52" s="11" t="s">
        <v>151</v>
      </c>
      <c r="B52" s="12" t="s">
        <v>144</v>
      </c>
      <c r="I52" s="11" t="s">
        <v>151</v>
      </c>
      <c r="J52" s="12" t="s">
        <v>144</v>
      </c>
    </row>
    <row r="53" spans="1:10" x14ac:dyDescent="0.25">
      <c r="A53" s="1">
        <f>'Data Set'!F97</f>
        <v>3.1023821515045083E-2</v>
      </c>
      <c r="B53" s="1">
        <f>B4</f>
        <v>2.5639771833823901E-2</v>
      </c>
      <c r="I53" s="1">
        <f>'Data Set'!G97</f>
        <v>2.0385050962627407E-2</v>
      </c>
      <c r="J53" s="1">
        <f t="shared" ref="J53:J93" si="3">B4</f>
        <v>2.5639771833823901E-2</v>
      </c>
    </row>
    <row r="54" spans="1:10" x14ac:dyDescent="0.25">
      <c r="A54" s="1">
        <f>'Data Set'!F98</f>
        <v>0.2434693891088803</v>
      </c>
      <c r="B54" s="1">
        <f t="shared" ref="B54:B93" si="4">B5</f>
        <v>0.20497225135538699</v>
      </c>
      <c r="I54" s="1">
        <f>'Data Set'!G98</f>
        <v>0.16647791619479049</v>
      </c>
      <c r="J54" s="1">
        <f t="shared" si="3"/>
        <v>0.20497225135538699</v>
      </c>
    </row>
    <row r="55" spans="1:10" x14ac:dyDescent="0.25">
      <c r="A55" s="1">
        <f>'Data Set'!F99</f>
        <v>6.6978553575223962E-3</v>
      </c>
      <c r="B55" s="1">
        <f t="shared" si="4"/>
        <v>5.5398593358418902E-3</v>
      </c>
      <c r="I55" s="1">
        <f>'Data Set'!G99</f>
        <v>4.5300113250283129E-3</v>
      </c>
      <c r="J55" s="1">
        <f t="shared" si="3"/>
        <v>5.5398593358418902E-3</v>
      </c>
    </row>
    <row r="56" spans="1:10" x14ac:dyDescent="0.25">
      <c r="A56" s="1">
        <f>'Data Set'!F100</f>
        <v>1.6453846816814027E-3</v>
      </c>
      <c r="B56" s="1">
        <f t="shared" si="4"/>
        <v>1.08801219360877E-3</v>
      </c>
      <c r="I56" s="1">
        <f>'Data Set'!G100</f>
        <v>0</v>
      </c>
      <c r="J56" s="1">
        <f t="shared" si="3"/>
        <v>1.08801219360877E-3</v>
      </c>
    </row>
    <row r="57" spans="1:10" x14ac:dyDescent="0.25">
      <c r="A57" s="1">
        <f>'Data Set'!F101</f>
        <v>0.31323242724713252</v>
      </c>
      <c r="B57" s="1">
        <f t="shared" si="4"/>
        <v>0.26989089061192201</v>
      </c>
      <c r="I57" s="1">
        <f>'Data Set'!G101</f>
        <v>0.22650056625141562</v>
      </c>
      <c r="J57" s="1">
        <f t="shared" si="3"/>
        <v>0.26989089061192201</v>
      </c>
    </row>
    <row r="58" spans="1:10" x14ac:dyDescent="0.25">
      <c r="A58" s="1">
        <f>'Data Set'!F102</f>
        <v>4.0032123619657169E-3</v>
      </c>
      <c r="B58" s="1">
        <f t="shared" si="4"/>
        <v>2.9258089629402E-3</v>
      </c>
      <c r="I58" s="1">
        <f>'Data Set'!G102</f>
        <v>2.2650056625141564E-3</v>
      </c>
      <c r="J58" s="1">
        <f t="shared" si="3"/>
        <v>2.9258089629402E-3</v>
      </c>
    </row>
    <row r="59" spans="1:10" x14ac:dyDescent="0.25">
      <c r="A59" s="1">
        <f>'Data Set'!F103</f>
        <v>0.4572589194858071</v>
      </c>
      <c r="B59" s="1">
        <f t="shared" si="4"/>
        <v>0.38435280792825999</v>
      </c>
      <c r="I59" s="1">
        <f>'Data Set'!G103</f>
        <v>0.3114382785956965</v>
      </c>
      <c r="J59" s="1">
        <f t="shared" si="3"/>
        <v>0.38435280792825999</v>
      </c>
    </row>
    <row r="60" spans="1:10" x14ac:dyDescent="0.25">
      <c r="A60" s="1">
        <f>'Data Set'!F104</f>
        <v>0.24781563653581404</v>
      </c>
      <c r="B60" s="1">
        <f t="shared" si="4"/>
        <v>0.21510088237585301</v>
      </c>
      <c r="I60" s="1">
        <f>'Data Set'!G104</f>
        <v>0.18233295583238959</v>
      </c>
      <c r="J60" s="1">
        <f t="shared" si="3"/>
        <v>0.21510088237585301</v>
      </c>
    </row>
    <row r="61" spans="1:10" x14ac:dyDescent="0.25">
      <c r="A61" s="1">
        <f>'Data Set'!F105</f>
        <v>9.3827757360688251E-3</v>
      </c>
      <c r="B61" s="1">
        <f t="shared" si="4"/>
        <v>8.7339707282688694E-3</v>
      </c>
      <c r="I61" s="1">
        <f>'Data Set'!G105</f>
        <v>7.9275198187995465E-3</v>
      </c>
      <c r="J61" s="1">
        <f t="shared" si="3"/>
        <v>8.7339707282688694E-3</v>
      </c>
    </row>
    <row r="62" spans="1:10" x14ac:dyDescent="0.25">
      <c r="A62" s="1">
        <f>'Data Set'!F106</f>
        <v>5.6129738966959164E-2</v>
      </c>
      <c r="B62" s="1">
        <f t="shared" si="4"/>
        <v>4.9025540879964899E-2</v>
      </c>
      <c r="I62" s="1">
        <f>'Data Set'!G106</f>
        <v>4.1902604756511891E-2</v>
      </c>
      <c r="J62" s="1">
        <f t="shared" si="3"/>
        <v>4.9025540879964899E-2</v>
      </c>
    </row>
    <row r="63" spans="1:10" x14ac:dyDescent="0.25">
      <c r="A63" s="1">
        <f>'Data Set'!F107</f>
        <v>9.863322437809673E-3</v>
      </c>
      <c r="B63" s="1">
        <f t="shared" si="4"/>
        <v>9.0053676718962992E-3</v>
      </c>
      <c r="I63" s="1">
        <f>'Data Set'!G107</f>
        <v>7.9275198187995465E-3</v>
      </c>
      <c r="J63" s="1">
        <f t="shared" si="3"/>
        <v>9.0053676718962992E-3</v>
      </c>
    </row>
    <row r="64" spans="1:10" x14ac:dyDescent="0.25">
      <c r="A64" s="1">
        <f>'Data Set'!F108</f>
        <v>1.1126066223873441E-2</v>
      </c>
      <c r="B64" s="1">
        <f t="shared" si="4"/>
        <v>1.0212125913337301E-2</v>
      </c>
      <c r="I64" s="1">
        <f>'Data Set'!G108</f>
        <v>9.0600226500566258E-3</v>
      </c>
      <c r="J64" s="1">
        <f t="shared" si="3"/>
        <v>1.0212125913337301E-2</v>
      </c>
    </row>
    <row r="65" spans="1:10" x14ac:dyDescent="0.25">
      <c r="A65" s="1">
        <f>'Data Set'!F109</f>
        <v>0.2016925667091751</v>
      </c>
      <c r="B65" s="1">
        <f t="shared" si="4"/>
        <v>0.19033633902651401</v>
      </c>
      <c r="I65" s="1">
        <f>'Data Set'!G109</f>
        <v>0.17893544733861835</v>
      </c>
      <c r="J65" s="1">
        <f t="shared" si="3"/>
        <v>0.19033633902651401</v>
      </c>
    </row>
    <row r="66" spans="1:10" x14ac:dyDescent="0.25">
      <c r="A66" s="1">
        <f>'Data Set'!F110</f>
        <v>5.3746468970994804E-2</v>
      </c>
      <c r="B66" s="1">
        <f t="shared" si="4"/>
        <v>4.7831921728780397E-2</v>
      </c>
      <c r="I66" s="1">
        <f>'Data Set'!G110</f>
        <v>4.1902604756511891E-2</v>
      </c>
      <c r="J66" s="1">
        <f t="shared" si="3"/>
        <v>4.7831921728780397E-2</v>
      </c>
    </row>
    <row r="67" spans="1:10" x14ac:dyDescent="0.25">
      <c r="A67" s="1">
        <f>'Data Set'!F111</f>
        <v>2.0944928169335437E-3</v>
      </c>
      <c r="B67" s="1">
        <f t="shared" si="4"/>
        <v>1.5819013012347001E-3</v>
      </c>
      <c r="I67" s="1">
        <f>'Data Set'!G111</f>
        <v>1.1325028312570782E-3</v>
      </c>
      <c r="J67" s="1">
        <f t="shared" si="3"/>
        <v>1.5819013012347001E-3</v>
      </c>
    </row>
    <row r="68" spans="1:10" x14ac:dyDescent="0.25">
      <c r="A68" s="1">
        <f>'Data Set'!F112</f>
        <v>3.0717677890898198E-2</v>
      </c>
      <c r="B68" s="1">
        <f t="shared" si="4"/>
        <v>2.65617985054615E-2</v>
      </c>
      <c r="I68" s="1">
        <f>'Data Set'!G112</f>
        <v>2.2650056625141562E-2</v>
      </c>
      <c r="J68" s="1">
        <f t="shared" si="3"/>
        <v>2.65617985054615E-2</v>
      </c>
    </row>
    <row r="69" spans="1:10" x14ac:dyDescent="0.25">
      <c r="A69" s="1">
        <f>'Data Set'!F113</f>
        <v>8.1567997602151068E-2</v>
      </c>
      <c r="B69" s="1">
        <f t="shared" si="4"/>
        <v>6.9044948382156301E-2</v>
      </c>
      <c r="I69" s="1">
        <f>'Data Set'!G113</f>
        <v>5.6625141562853906E-2</v>
      </c>
      <c r="J69" s="1">
        <f t="shared" si="3"/>
        <v>6.9044948382156301E-2</v>
      </c>
    </row>
    <row r="70" spans="1:10" x14ac:dyDescent="0.25">
      <c r="A70" s="1">
        <f>'Data Set'!F114</f>
        <v>0.14355321465129223</v>
      </c>
      <c r="B70" s="1">
        <f t="shared" si="4"/>
        <v>0.12499737463708201</v>
      </c>
      <c r="I70" s="1">
        <f>'Data Set'!G114</f>
        <v>0.10645526613816535</v>
      </c>
      <c r="J70" s="1">
        <f t="shared" si="3"/>
        <v>0.12499737463708201</v>
      </c>
    </row>
    <row r="71" spans="1:10" x14ac:dyDescent="0.25">
      <c r="A71" s="1">
        <f>'Data Set'!F115</f>
        <v>6.6978553575223962E-3</v>
      </c>
      <c r="B71" s="1">
        <f t="shared" si="4"/>
        <v>5.0024950893701702E-3</v>
      </c>
      <c r="I71" s="1">
        <f>'Data Set'!G115</f>
        <v>3.3975084937712344E-3</v>
      </c>
      <c r="J71" s="1">
        <f t="shared" si="3"/>
        <v>5.0024950893701702E-3</v>
      </c>
    </row>
    <row r="72" spans="1:10" x14ac:dyDescent="0.25">
      <c r="A72" s="1">
        <f>'Data Set'!F116</f>
        <v>0.25159601219892486</v>
      </c>
      <c r="B72" s="1">
        <f t="shared" si="4"/>
        <v>0.222101044490986</v>
      </c>
      <c r="I72" s="1">
        <f>'Data Set'!G116</f>
        <v>0.19252548131370328</v>
      </c>
      <c r="J72" s="1">
        <f t="shared" si="3"/>
        <v>0.222101044490986</v>
      </c>
    </row>
    <row r="73" spans="1:10" x14ac:dyDescent="0.25">
      <c r="A73" s="1">
        <f>'Data Set'!F117</f>
        <v>0.14690146892541434</v>
      </c>
      <c r="B73" s="1">
        <f t="shared" si="4"/>
        <v>0.127229618608558</v>
      </c>
      <c r="I73" s="1">
        <f>'Data Set'!G117</f>
        <v>0.10758776896942242</v>
      </c>
      <c r="J73" s="1">
        <f t="shared" si="3"/>
        <v>0.127229618608558</v>
      </c>
    </row>
    <row r="74" spans="1:10" x14ac:dyDescent="0.25">
      <c r="A74" s="1">
        <f>'Data Set'!F118</f>
        <v>0.65183708956419284</v>
      </c>
      <c r="B74" s="1">
        <f t="shared" si="4"/>
        <v>0.54274143749853299</v>
      </c>
      <c r="I74" s="1">
        <f>'Data Set'!G118</f>
        <v>0.43374858437146091</v>
      </c>
      <c r="J74" s="1">
        <f t="shared" si="3"/>
        <v>0.54274143749853299</v>
      </c>
    </row>
    <row r="75" spans="1:10" x14ac:dyDescent="0.25">
      <c r="A75" s="1">
        <f>'Data Set'!F119</f>
        <v>7.9371108230082144E-2</v>
      </c>
      <c r="B75" s="1">
        <f t="shared" si="4"/>
        <v>7.0186428142883894E-2</v>
      </c>
      <c r="I75" s="1">
        <f>'Data Set'!G119</f>
        <v>6.1155152887882216E-2</v>
      </c>
      <c r="J75" s="1">
        <f t="shared" si="3"/>
        <v>7.0186428142883894E-2</v>
      </c>
    </row>
    <row r="76" spans="1:10" x14ac:dyDescent="0.25">
      <c r="A76" s="1">
        <f>'Data Set'!F120</f>
        <v>2.6570912775403431E-2</v>
      </c>
      <c r="B76" s="1">
        <f t="shared" si="4"/>
        <v>2.27214440416116E-2</v>
      </c>
      <c r="I76" s="1">
        <f>'Data Set'!G120</f>
        <v>1.9252548131370329E-2</v>
      </c>
      <c r="J76" s="1">
        <f t="shared" si="3"/>
        <v>2.27214440416116E-2</v>
      </c>
    </row>
    <row r="77" spans="1:10" x14ac:dyDescent="0.25">
      <c r="A77" s="1">
        <f>'Data Set'!F121</f>
        <v>0.11901915939805359</v>
      </c>
      <c r="B77" s="1">
        <f t="shared" si="4"/>
        <v>0.106548413139263</v>
      </c>
      <c r="I77" s="1">
        <f>'Data Set'!G121</f>
        <v>9.3997734994337487E-2</v>
      </c>
      <c r="J77" s="1">
        <f t="shared" si="3"/>
        <v>0.106548413139263</v>
      </c>
    </row>
    <row r="78" spans="1:10" x14ac:dyDescent="0.25">
      <c r="A78" s="1">
        <f>'Data Set'!F122</f>
        <v>7.2358361219486106E-2</v>
      </c>
      <c r="B78" s="1">
        <f t="shared" si="4"/>
        <v>6.6644244335731906E-2</v>
      </c>
      <c r="I78" s="1">
        <f>'Data Set'!G122</f>
        <v>6.1155152887882216E-2</v>
      </c>
      <c r="J78" s="1">
        <f t="shared" si="3"/>
        <v>6.6644244335731906E-2</v>
      </c>
    </row>
    <row r="79" spans="1:10" x14ac:dyDescent="0.25">
      <c r="A79" s="1">
        <f>'Data Set'!F123</f>
        <v>3.9353288539193426E-2</v>
      </c>
      <c r="B79" s="1">
        <f t="shared" si="4"/>
        <v>3.3900448582159501E-2</v>
      </c>
      <c r="I79" s="1">
        <f>'Data Set'!G123</f>
        <v>2.8312570781426953E-2</v>
      </c>
      <c r="J79" s="1">
        <f t="shared" si="3"/>
        <v>3.3900448582159501E-2</v>
      </c>
    </row>
    <row r="80" spans="1:10" x14ac:dyDescent="0.25">
      <c r="A80" s="1">
        <f>'Data Set'!F124</f>
        <v>4.1739552921733154E-2</v>
      </c>
      <c r="B80" s="1">
        <f t="shared" si="4"/>
        <v>3.4596037270607803E-2</v>
      </c>
      <c r="I80" s="1">
        <f>'Data Set'!G124</f>
        <v>2.7180067950169876E-2</v>
      </c>
      <c r="J80" s="1">
        <f t="shared" si="3"/>
        <v>3.4596037270607803E-2</v>
      </c>
    </row>
    <row r="81" spans="1:10" x14ac:dyDescent="0.25">
      <c r="A81" s="1">
        <f>'Data Set'!F125</f>
        <v>9.0185637776739686E-2</v>
      </c>
      <c r="B81" s="1">
        <f t="shared" si="4"/>
        <v>7.5654295001738897E-2</v>
      </c>
      <c r="I81" s="1">
        <f>'Data Set'!G125</f>
        <v>6.1155152887882216E-2</v>
      </c>
      <c r="J81" s="1">
        <f t="shared" si="3"/>
        <v>7.5654295001738897E-2</v>
      </c>
    </row>
    <row r="82" spans="1:10" x14ac:dyDescent="0.25">
      <c r="A82" s="1">
        <f>'Data Set'!F126</f>
        <v>1.3459792581799754E-3</v>
      </c>
      <c r="B82" s="1">
        <f t="shared" si="4"/>
        <v>9.8941189186507695E-4</v>
      </c>
      <c r="I82" s="1">
        <f>'Data Set'!G126</f>
        <v>0</v>
      </c>
      <c r="J82" s="1">
        <f t="shared" si="3"/>
        <v>9.8941189186507695E-4</v>
      </c>
    </row>
    <row r="83" spans="1:10" x14ac:dyDescent="0.25">
      <c r="A83" s="1">
        <f>'Data Set'!F127</f>
        <v>0.12672661157179263</v>
      </c>
      <c r="B83" s="1">
        <f t="shared" si="4"/>
        <v>0.10700562255292401</v>
      </c>
      <c r="I83" s="1">
        <f>'Data Set'!G127</f>
        <v>8.7202718006795021E-2</v>
      </c>
      <c r="J83" s="1">
        <f t="shared" si="3"/>
        <v>0.10700562255292401</v>
      </c>
    </row>
    <row r="84" spans="1:10" x14ac:dyDescent="0.25">
      <c r="A84" s="1">
        <f>'Data Set'!F128</f>
        <v>2.679471326128037E-2</v>
      </c>
      <c r="B84" s="1">
        <f t="shared" si="4"/>
        <v>2.2840753752586901E-2</v>
      </c>
      <c r="I84" s="1">
        <f>'Data Set'!G128</f>
        <v>1.9252548131370329E-2</v>
      </c>
      <c r="J84" s="1">
        <f t="shared" si="3"/>
        <v>2.2840753752586901E-2</v>
      </c>
    </row>
    <row r="85" spans="1:10" x14ac:dyDescent="0.25">
      <c r="A85" s="1">
        <f>'Data Set'!F129</f>
        <v>1.1410501376199797E-2</v>
      </c>
      <c r="B85" s="1">
        <f t="shared" si="4"/>
        <v>1.0866544644182999E-2</v>
      </c>
      <c r="I85" s="1">
        <f>'Data Set'!G129</f>
        <v>1.0192525481313703E-2</v>
      </c>
      <c r="J85" s="1">
        <f t="shared" si="3"/>
        <v>1.0866544644182999E-2</v>
      </c>
    </row>
    <row r="86" spans="1:10" x14ac:dyDescent="0.25">
      <c r="A86" s="1">
        <f>'Data Set'!F130</f>
        <v>0.7819436141520798</v>
      </c>
      <c r="B86" s="1">
        <f t="shared" si="4"/>
        <v>0.67701679943890702</v>
      </c>
      <c r="I86" s="1">
        <f>'Data Set'!G130</f>
        <v>0.55492638731596833</v>
      </c>
      <c r="J86" s="1">
        <f t="shared" si="3"/>
        <v>0.67701679943890702</v>
      </c>
    </row>
    <row r="87" spans="1:10" x14ac:dyDescent="0.25">
      <c r="A87" s="1">
        <f>'Data Set'!F131</f>
        <v>5.4514446873339138E-2</v>
      </c>
      <c r="B87" s="1">
        <f t="shared" si="4"/>
        <v>4.6019434921012202E-2</v>
      </c>
      <c r="I87" s="1">
        <f>'Data Set'!G131</f>
        <v>3.7372593431483581E-2</v>
      </c>
      <c r="J87" s="1">
        <f t="shared" si="3"/>
        <v>4.6019434921012202E-2</v>
      </c>
    </row>
    <row r="88" spans="1:10" x14ac:dyDescent="0.25">
      <c r="A88" s="1">
        <f>'Data Set'!F132</f>
        <v>3.3824760248921996E-2</v>
      </c>
      <c r="B88" s="1">
        <f t="shared" si="4"/>
        <v>2.98735341307684E-2</v>
      </c>
      <c r="I88" s="1">
        <f>'Data Set'!G132</f>
        <v>2.6047565118912798E-2</v>
      </c>
      <c r="J88" s="1">
        <f t="shared" si="3"/>
        <v>2.98735341307684E-2</v>
      </c>
    </row>
    <row r="89" spans="1:10" x14ac:dyDescent="0.25">
      <c r="A89" s="1">
        <f>'Data Set'!F133</f>
        <v>1.4956819699306892E-3</v>
      </c>
      <c r="B89" s="1">
        <f t="shared" si="4"/>
        <v>1.0380217190742399E-3</v>
      </c>
      <c r="I89" s="1">
        <f>'Data Set'!G133</f>
        <v>0</v>
      </c>
      <c r="J89" s="1">
        <f t="shared" si="3"/>
        <v>1.0380217190742399E-3</v>
      </c>
    </row>
    <row r="90" spans="1:10" x14ac:dyDescent="0.25">
      <c r="A90" s="1">
        <f>'Data Set'!F134</f>
        <v>0.21630805292611838</v>
      </c>
      <c r="B90" s="1">
        <f t="shared" si="4"/>
        <v>0.18626926185256901</v>
      </c>
      <c r="I90" s="1">
        <f>'Data Set'!G134</f>
        <v>0.15628539071347677</v>
      </c>
      <c r="J90" s="1">
        <f t="shared" si="3"/>
        <v>0.18626926185256901</v>
      </c>
    </row>
    <row r="91" spans="1:10" x14ac:dyDescent="0.25">
      <c r="A91" s="1">
        <f>'Data Set'!F135</f>
        <v>3.7903793569741273E-2</v>
      </c>
      <c r="B91" s="1">
        <f t="shared" si="4"/>
        <v>3.1489979160417403E-2</v>
      </c>
      <c r="I91" s="1">
        <f>'Data Set'!G135</f>
        <v>2.491506228765572E-2</v>
      </c>
      <c r="J91" s="1">
        <f t="shared" si="3"/>
        <v>3.1489979160417403E-2</v>
      </c>
    </row>
    <row r="92" spans="1:10" x14ac:dyDescent="0.25">
      <c r="A92" s="1">
        <f>'Data Set'!F136</f>
        <v>0.31326385667426154</v>
      </c>
      <c r="B92" s="1">
        <f t="shared" si="4"/>
        <v>0.26254662054700201</v>
      </c>
      <c r="I92" s="1">
        <f>'Data Set'!G136</f>
        <v>0.21177802944507362</v>
      </c>
      <c r="J92" s="1">
        <f t="shared" si="3"/>
        <v>0.26254662054700201</v>
      </c>
    </row>
    <row r="93" spans="1:10" x14ac:dyDescent="0.25">
      <c r="A93" s="1">
        <f>'Data Set'!F137</f>
        <v>0.20214689341881123</v>
      </c>
      <c r="B93" s="1">
        <f t="shared" si="4"/>
        <v>0.17008997183609401</v>
      </c>
      <c r="I93" s="1">
        <f>'Data Set'!G137</f>
        <v>0.13816534541336353</v>
      </c>
      <c r="J93" s="1">
        <f t="shared" si="3"/>
        <v>0.17008997183609401</v>
      </c>
    </row>
  </sheetData>
  <mergeCells count="2">
    <mergeCell ref="B1:F1"/>
    <mergeCell ref="A50:G50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Set</vt:lpstr>
      <vt:lpstr>Rumus Perhitungan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2025-07-08T02:21:41Z</dcterms:created>
  <dcterms:modified xsi:type="dcterms:W3CDTF">2025-08-22T08:45:37Z</dcterms:modified>
</cp:coreProperties>
</file>